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50" firstSheet="4" activeTab="9"/>
  </bookViews>
  <sheets>
    <sheet name="งบทดลอง  (2)" sheetId="1" r:id="rId1"/>
    <sheet name="รายงานรับ-จ่าย " sheetId="2" r:id="rId2"/>
    <sheet name="กระดาษทำการ(รายจ่าย) " sheetId="3" r:id="rId3"/>
    <sheet name="กระดาษทำการ(เฉพาะกิจ) " sheetId="4" r:id="rId4"/>
    <sheet name="กระดาษทำการ(คงเหลือ) " sheetId="5" r:id="rId5"/>
    <sheet name="กระดาษทำการ(เงินสะสม)" sheetId="6" r:id="rId6"/>
    <sheet name="กระดาษทำการ(โอน)" sheetId="7" r:id="rId7"/>
    <sheet name="หมายเหตุ 1  " sheetId="8" r:id="rId8"/>
    <sheet name="หมายเหตุ 2,3" sheetId="9" r:id="rId9"/>
    <sheet name="กระทบยอด " sheetId="10" r:id="rId10"/>
  </sheets>
  <definedNames>
    <definedName name="_xlnm.Print_Titles" localSheetId="4">'กระดาษทำการ(คงเหลือ) '!$3:$4</definedName>
    <definedName name="_xlnm.Print_Titles" localSheetId="5">'กระดาษทำการ(เงินสะสม)'!$3:$4</definedName>
    <definedName name="_xlnm.Print_Titles" localSheetId="3">'กระดาษทำการ(เฉพาะกิจ) '!$3:$4</definedName>
    <definedName name="_xlnm.Print_Titles" localSheetId="2">'กระดาษทำการ(รายจ่าย) '!$3:$4</definedName>
    <definedName name="_xlnm.Print_Titles" localSheetId="6">'กระดาษทำการ(โอน)'!$6:$7</definedName>
  </definedNames>
  <calcPr fullCalcOnLoad="1"/>
</workbook>
</file>

<file path=xl/sharedStrings.xml><?xml version="1.0" encoding="utf-8"?>
<sst xmlns="http://schemas.openxmlformats.org/spreadsheetml/2006/main" count="807" uniqueCount="383">
  <si>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</si>
  <si>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</si>
  <si>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</si>
  <si>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</si>
  <si>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</si>
  <si>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</si>
  <si>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</si>
  <si>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</si>
  <si>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</si>
  <si>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</si>
  <si>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</si>
  <si>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</si>
  <si>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-</t>
  </si>
  <si>
    <t>งบกลาง</t>
  </si>
  <si>
    <t>ค่าครุภัณฑ์</t>
  </si>
  <si>
    <t>เงินทุนสำรองเงินสะสม</t>
  </si>
  <si>
    <t>เงินอุดหนุน</t>
  </si>
  <si>
    <t>ค่าที่ดินและสิ่งก่อสร้าง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</si>
  <si>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</si>
  <si>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</si>
  <si>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</si>
  <si>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>บาท</t>
  </si>
  <si>
    <t>เงินอุดหนุนเฉพาะกิจ</t>
  </si>
  <si>
    <t xml:space="preserve">งบทดลอง </t>
  </si>
  <si>
    <t xml:space="preserve">            จ่าสิบเอก</t>
  </si>
  <si>
    <t>เงินอุดหนุนเฉพาะกิจค้างจ่าย</t>
  </si>
  <si>
    <t>ลูกหนี้ค่าน้ำประปา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</si>
  <si>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</si>
  <si>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</si>
  <si>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</si>
  <si>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</si>
  <si>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</si>
  <si>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>023</t>
  </si>
  <si>
    <t>022</t>
  </si>
  <si>
    <t>021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</si>
  <si>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</si>
  <si>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</si>
  <si>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</si>
  <si>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</si>
  <si>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</si>
  <si>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</si>
  <si>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</si>
  <si>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</si>
  <si>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</si>
  <si>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</si>
  <si>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</si>
  <si>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</si>
  <si>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</si>
  <si>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</si>
  <si>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</si>
  <si>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</si>
  <si>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</si>
  <si>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3000</t>
  </si>
  <si>
    <t xml:space="preserve">รายจ่ายอื่น </t>
  </si>
  <si>
    <t>3002</t>
  </si>
  <si>
    <t>เงินรับฝาก (หมายเหตุ 2)</t>
  </si>
  <si>
    <t>รวมรายจ่าย</t>
  </si>
  <si>
    <t>สูงกว่า</t>
  </si>
  <si>
    <t>(ต่ำกว่า)</t>
  </si>
  <si>
    <t xml:space="preserve"> 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</si>
  <si>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</si>
  <si>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</si>
  <si>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</si>
  <si>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</si>
  <si>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</si>
  <si>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</si>
  <si>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</si>
  <si>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</si>
  <si>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</si>
  <si>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</si>
  <si>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</si>
  <si>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00210</t>
  </si>
  <si>
    <t>00240</t>
  </si>
  <si>
    <t>00241</t>
  </si>
  <si>
    <t>00250</t>
  </si>
  <si>
    <t>00252</t>
  </si>
  <si>
    <t>00260</t>
  </si>
  <si>
    <t>00262</t>
  </si>
  <si>
    <t>00263</t>
  </si>
  <si>
    <t>00310</t>
  </si>
  <si>
    <t>00312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</si>
  <si>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</si>
  <si>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</si>
  <si>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</si>
  <si>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</si>
  <si>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</si>
  <si>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</si>
  <si>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</si>
  <si>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</si>
  <si>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</si>
  <si>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</si>
  <si>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</si>
  <si>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</si>
  <si>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</si>
  <si>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</si>
  <si>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</si>
  <si>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</si>
  <si>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</si>
  <si>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</si>
  <si>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</si>
  <si>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</si>
  <si>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</si>
  <si>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</si>
  <si>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</si>
  <si>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</si>
  <si>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</si>
  <si>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</si>
  <si>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</si>
  <si>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</si>
  <si>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</si>
  <si>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>รายรับ</t>
  </si>
  <si>
    <t>00212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</si>
  <si>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</si>
  <si>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</si>
  <si>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</si>
  <si>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</si>
  <si>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</si>
  <si>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</si>
  <si>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</si>
  <si>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</si>
  <si>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</si>
  <si>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</si>
  <si>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</si>
  <si>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</si>
  <si>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หมวดค่าธรรมเนียม ค่าปรับและใบอนุญาต</t>
  </si>
  <si>
    <t>(4) ค่าธรรมเนียมเก็บขนมูลฝอย</t>
  </si>
  <si>
    <t>หมวดรายได้จากทรัพย์สิน</t>
  </si>
  <si>
    <t>(1)ดอกเบี้ยเงินฝากธนาคาร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</si>
  <si>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</si>
  <si>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</si>
  <si>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</si>
  <si>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หมวดรายได้เบ็ดเตล็ด</t>
  </si>
  <si>
    <t>(1) ค่าขายแบบแปลน</t>
  </si>
  <si>
    <t>(2) รายได้เบ็ดเตล็ดอื่น ๆ</t>
  </si>
  <si>
    <t>(1) ภาษีและค่าธรรมเนียมรถยนต์หรือล้อเลื่อน</t>
  </si>
  <si>
    <t>-2-</t>
  </si>
  <si>
    <t>(4) ภาษีธุรกิจเฉพาะ</t>
  </si>
  <si>
    <t>(5) ภาษีสุรา</t>
  </si>
  <si>
    <t>(6) ภาษีสรรพสามิต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</si>
  <si>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</si>
  <si>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</si>
  <si>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</si>
  <si>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</si>
  <si>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</si>
  <si>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</si>
  <si>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</si>
  <si>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</si>
  <si>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</si>
  <si>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</si>
  <si>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</si>
  <si>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</si>
  <si>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>ศูนย์พัฒนาครอบครัวในชุมชน</t>
  </si>
  <si>
    <t>(นายจิระวัฒน์  เทวเดช)</t>
  </si>
  <si>
    <t>ปลัดองค์การบริหารส่วนตำบล</t>
  </si>
  <si>
    <t xml:space="preserve">                  ได้ทำการตรวจถูกต้องแล้ว</t>
  </si>
  <si>
    <t>จ่าสิบเอก</t>
  </si>
  <si>
    <t>9 ก.ค.55</t>
  </si>
  <si>
    <t>0258561</t>
  </si>
  <si>
    <t xml:space="preserve">    หัวหน้าส่วนการคลัง                          ปลัดองค์การบริหารส่วนตำบล                              นายกองค์การบริหารส่วนตำบลเสาธง    </t>
  </si>
  <si>
    <t>00121</t>
  </si>
  <si>
    <t>00211</t>
  </si>
  <si>
    <t>(1) ค่าจดทะเบียนพานิชย์</t>
  </si>
  <si>
    <t>เงินรายรับ (หมายเหตุ 1)</t>
  </si>
  <si>
    <t xml:space="preserve">  (นางพนอม  เปียกบุตร)                           (นายจิระวัฒน์  เทวเดช)                                                      (ธรรมนูญ  มูณีเกิด)</t>
  </si>
  <si>
    <t>หัก ดอกเบี้ยเงินฝากธนาคาร (ยังไม่ได้ลงบัญชี)</t>
  </si>
  <si>
    <t>เงินฝากธนาคารกรุงไทยกระแสรายวัน 815-6-01819-2</t>
  </si>
  <si>
    <t>เงินกู้สวัสดิการพนักงาน</t>
  </si>
  <si>
    <t xml:space="preserve">   ปลัดองค์การบริหารส่วนตำบล</t>
  </si>
  <si>
    <t>เลขที่บัญชี   915-2-71346-3</t>
  </si>
  <si>
    <t>00123</t>
  </si>
  <si>
    <t>เงินสมทบกองทุนประกันสังคม</t>
  </si>
  <si>
    <t>ค่าขายเอกสารสอบราคา</t>
  </si>
  <si>
    <t>ยอดเงินคงเหลือตามรายงานธนาคาร ณ วันที่   31  มีนาคม  2557</t>
  </si>
  <si>
    <t>ยอดคงเหลือตามบัญชี ณ  วันที่   31  มีนาคม  2557</t>
  </si>
  <si>
    <t>ยอดเงินคงเหลือตามรายงานธนาคาร ณ วันที่  30    มิถุนายน  2557</t>
  </si>
  <si>
    <t>ยอดคงเหลือตามบัญชี ณ  วันที่  30  มิถุนายน  2557</t>
  </si>
  <si>
    <t>(8)ค่าใบอนุญาตอื่น ๆ</t>
  </si>
  <si>
    <t>ค่าบริการทางการแพทย์ฉุกเฉิน</t>
  </si>
  <si>
    <t>00261</t>
  </si>
  <si>
    <t>เงินอุดหนุนทั่วไประบุวัตถุประสงค์</t>
  </si>
  <si>
    <t>เงินยืมเงินสะสม</t>
  </si>
  <si>
    <t xml:space="preserve">                            ได้ทำการตรวจถูกต้องแล้ว</t>
  </si>
  <si>
    <t>ยอดเงินคงเหลือตามรายงานธนาคาร ณ วันที่   30  ธันวาคม   2557</t>
  </si>
  <si>
    <t>ยอดคงเหลือตามบัญชี ณ  วันที่   30   ธันวาคม  2557</t>
  </si>
  <si>
    <t>เดบิต(จ่าย)</t>
  </si>
  <si>
    <t>เครดิต(รับ)</t>
  </si>
  <si>
    <t xml:space="preserve">รับคืนเบี้ยยังชีพผู้สูงอายุ </t>
  </si>
  <si>
    <t>เงินค่ารักษาพยาบาล</t>
  </si>
  <si>
    <t xml:space="preserve">                            ตรวจถูกต้องแล้ว</t>
  </si>
  <si>
    <t>รายจ่ายค้างจ่าย(หมายเหตุ 2)</t>
  </si>
  <si>
    <t>เงินรับฝาก (หมายเหตุ 3)</t>
  </si>
  <si>
    <t>เงินเดือน (ฝ่ายการเมือง)</t>
  </si>
  <si>
    <t>เงินเดือน (ฝ่ายประจำ)</t>
  </si>
  <si>
    <t>ลูกหนี้เงินยืม</t>
  </si>
  <si>
    <r>
      <t>รายรับ</t>
    </r>
    <r>
      <rPr>
        <sz val="16"/>
        <rFont val="Angsana New"/>
        <family val="1"/>
      </rPr>
      <t xml:space="preserve"> (หมายเหตุ 1)</t>
    </r>
  </si>
  <si>
    <t>เงินอุดหนุนระบุ</t>
  </si>
  <si>
    <t>วัตถุประสงค์/</t>
  </si>
  <si>
    <t>เฉพาะกิจ(บาท)</t>
  </si>
  <si>
    <t>(บาท)</t>
  </si>
  <si>
    <t>ลูกหนี้ภาษี-โรงเรือนและที่ดิน</t>
  </si>
  <si>
    <t>ลูกหนี้ภาษี-บำรุงท้องที่</t>
  </si>
  <si>
    <t>ที่เกิดขึ้นจริง</t>
  </si>
  <si>
    <t>รวมราบรับ</t>
  </si>
  <si>
    <t>รายงาน รับ- จ่ายเงิน</t>
  </si>
  <si>
    <t>ปีงบประมาณ  2558      ประจำเดือน  มีนาคม</t>
  </si>
  <si>
    <t>เงินเดือน(ฝ่ายการเมือง)</t>
  </si>
  <si>
    <t>411000</t>
  </si>
  <si>
    <t>412000</t>
  </si>
  <si>
    <t>413000</t>
  </si>
  <si>
    <t>414000</t>
  </si>
  <si>
    <t>415000</t>
  </si>
  <si>
    <t>421000</t>
  </si>
  <si>
    <t>431000</t>
  </si>
  <si>
    <t>441000</t>
  </si>
  <si>
    <t>เงินอุดหนุนทั่วไประบุวัตถุประสงค์/เฉพาะกิจ</t>
  </si>
  <si>
    <t>100000</t>
  </si>
  <si>
    <t>210000</t>
  </si>
  <si>
    <t>220000</t>
  </si>
  <si>
    <t>310000</t>
  </si>
  <si>
    <t>320000</t>
  </si>
  <si>
    <t>330000</t>
  </si>
  <si>
    <t>340000</t>
  </si>
  <si>
    <t>410000</t>
  </si>
  <si>
    <t>510000</t>
  </si>
  <si>
    <t>610000</t>
  </si>
  <si>
    <t>113100</t>
  </si>
  <si>
    <t>113700</t>
  </si>
  <si>
    <t>211000</t>
  </si>
  <si>
    <t>215000</t>
  </si>
  <si>
    <t xml:space="preserve">                             ยอดยกไป</t>
  </si>
  <si>
    <t>411001</t>
  </si>
  <si>
    <t>411002</t>
  </si>
  <si>
    <t>411003</t>
  </si>
  <si>
    <t>(1) ค่าธรรมเนียมเกี่ยวกับใบอนุญาตการขายสุรา</t>
  </si>
  <si>
    <t>(2) ค่าธรรมเนียมเกี่ยวกับใบอนุญาตการพนัน</t>
  </si>
  <si>
    <t>(3) ค่าธรรมเนียมเกี่ยวกับการควบคุมอาคาร</t>
  </si>
  <si>
    <t>(5) ค่าจดทะเบียนพานิชย์</t>
  </si>
  <si>
    <t>(6)ค่าปรับการผิดสัญญา</t>
  </si>
  <si>
    <t>(7)ค่าใบอนุญาตจัดตั้งตลาด</t>
  </si>
  <si>
    <t>412103</t>
  </si>
  <si>
    <t>412104</t>
  </si>
  <si>
    <t>412107</t>
  </si>
  <si>
    <t>412106</t>
  </si>
  <si>
    <t>412128</t>
  </si>
  <si>
    <t>412210</t>
  </si>
  <si>
    <t>412306</t>
  </si>
  <si>
    <t>412399</t>
  </si>
  <si>
    <t>(2) ภาษีมูลค่าเพิ่มตาม พ.ร.บ.กำหนดแผนฯ</t>
  </si>
  <si>
    <t>(3) ภาษีมูลค่าเพิ่มตาม พ.ร.บ.จัดสรรรายได้ฯ</t>
  </si>
  <si>
    <t>(7) ค่าภาคหลวงและค่าธรรมเนียมป่าไม้</t>
  </si>
  <si>
    <t>(8)ค่าภาคหลวงแร่</t>
  </si>
  <si>
    <t>(9)ค่าภาคหลวงปิโตรเลียม</t>
  </si>
  <si>
    <t>(10) ค่าธรรมเนียมจดทะเบียนสิทธิและนิติกรรมที่ดิน</t>
  </si>
  <si>
    <t>(12)ภาษีจัดสรรอื่นๆ</t>
  </si>
  <si>
    <t>(1) เงินอุดหนุนทั่วไปสำหรับ อปท. ที่มีการบริหารจัดการที่ดี</t>
  </si>
  <si>
    <t>(2) เงินอุดหนุนทั่วไป สำหรับดำเนินการตามหน้าที่และ</t>
  </si>
  <si>
    <t xml:space="preserve">      ภารกิจถ่ายโอนเลือกทำ</t>
  </si>
  <si>
    <t>รายได้ที่รัฐบาลอุดหนุนให้โดยวัตถุประสงค์/เฉพาะกิจ</t>
  </si>
  <si>
    <t>หมวดเงินเงินอุดหนุนระบุวัตถุประสงค์/เฉพาะกิจ</t>
  </si>
  <si>
    <t>1.  เงินอุดหนุนระบุวัตถุประสงค์/เฉพาะกิจจากกรมส่งเสริม</t>
  </si>
  <si>
    <t xml:space="preserve">     การปกครองท้องถิ่น</t>
  </si>
  <si>
    <t>1.  เงินอุดหนุนระบุวัตถุประสงค์/เฉพาะกิจจากหน่วยงานอื่น</t>
  </si>
  <si>
    <t>413001</t>
  </si>
  <si>
    <t>414003</t>
  </si>
  <si>
    <t>415004</t>
  </si>
  <si>
    <t>415999</t>
  </si>
  <si>
    <t>รายได้ที่รัฐบาลเก็บแล้วจัดสรรให้องค์กรปกครองส่วนท้องถิ่น</t>
  </si>
  <si>
    <t xml:space="preserve"> หมวดภาษีจัดสรร</t>
  </si>
  <si>
    <t>421001</t>
  </si>
  <si>
    <t>421002</t>
  </si>
  <si>
    <t>421004</t>
  </si>
  <si>
    <t>421005</t>
  </si>
  <si>
    <t>421006</t>
  </si>
  <si>
    <t>421007</t>
  </si>
  <si>
    <t>421011</t>
  </si>
  <si>
    <t>421012</t>
  </si>
  <si>
    <t>421013</t>
  </si>
  <si>
    <t>421015</t>
  </si>
  <si>
    <t>(11) ค่าธรรมเนียมและค่าใช้น้ำบาดาล</t>
  </si>
  <si>
    <t>421017</t>
  </si>
  <si>
    <t>421999</t>
  </si>
  <si>
    <t>รายได้ที่รัฐบาลอุดหนุนให้แก่องค์กรปกครองส่วนท้องถิ่น</t>
  </si>
  <si>
    <t xml:space="preserve"> หมวดเงินอุดหนุนทั่วไป</t>
  </si>
  <si>
    <t>430000</t>
  </si>
  <si>
    <t>41001</t>
  </si>
  <si>
    <t>431002</t>
  </si>
  <si>
    <t>440000</t>
  </si>
  <si>
    <t>441001</t>
  </si>
  <si>
    <t>441002</t>
  </si>
  <si>
    <t xml:space="preserve"> หน้า 7-8</t>
  </si>
  <si>
    <t xml:space="preserve">องค์การบริหารส่วนตำบลเสาธง  </t>
  </si>
  <si>
    <t>รายละเอียด ประกอบงบทดลองและรายงานรับ-จ่ายเงิน</t>
  </si>
  <si>
    <t>(หมายเหตุ 2)</t>
  </si>
  <si>
    <t>หมวดที่จ่าย</t>
  </si>
  <si>
    <t>เงินรับฝาก</t>
  </si>
  <si>
    <t>(หมายเหตุ 3)</t>
  </si>
  <si>
    <t>บวก:  เงินฝากระหว่างทาง</t>
  </si>
  <si>
    <t>เลขที่เอกสาร</t>
  </si>
  <si>
    <t>ลงชื่อ</t>
  </si>
  <si>
    <t>ตำแหน่ง   เจ้าพนักงานการเงินและบัญชี</t>
  </si>
  <si>
    <t xml:space="preserve">ลงชื่อ          </t>
  </si>
  <si>
    <t>ตำแหน่ง  หัวหน้าส่วนการคลัง</t>
  </si>
  <si>
    <t>กระดาษทำการกระทบยอดงบประมาณราย (จ่ายจากเงินสะสม)</t>
  </si>
  <si>
    <t>กระดาษทำการกระทบยอดงบประมาณคงเหลือ</t>
  </si>
  <si>
    <t>หน้า 1-4</t>
  </si>
  <si>
    <t>กระดาษทำการกระทบยอด</t>
  </si>
  <si>
    <t>การโอนงบประมาณรายจ่าย</t>
  </si>
  <si>
    <t>โอนเงินงบประมาณ    เพิ่ม  +</t>
  </si>
  <si>
    <t>โอนเงินงบประมาณ     (ลด)  -</t>
  </si>
  <si>
    <t>หน้า 1-5</t>
  </si>
  <si>
    <t>เดือน  มีนาคม  2558</t>
  </si>
  <si>
    <t>111201</t>
  </si>
  <si>
    <t>111202</t>
  </si>
  <si>
    <t>111203</t>
  </si>
  <si>
    <t>ลูกหนี้-ภาษีโรงเรือนและที่ดิน</t>
  </si>
  <si>
    <t xml:space="preserve">           -ภาษีบำรุงท้องที่</t>
  </si>
  <si>
    <t>ลูกหนี้รายได้อื่น-ค่าน้ำประปา</t>
  </si>
  <si>
    <t>113301</t>
  </si>
  <si>
    <t>113302</t>
  </si>
  <si>
    <t>113400</t>
  </si>
  <si>
    <t>190001</t>
  </si>
  <si>
    <t>420000</t>
  </si>
  <si>
    <t xml:space="preserve"> ณ  วันที่   31  มีนาคม   2558</t>
  </si>
  <si>
    <t>เงินอุดหนุนทั่วไป</t>
  </si>
  <si>
    <t>ลูกหนี้รายได้อื่นๆ-ค่าน้ำประปา</t>
  </si>
  <si>
    <t>(นายจิระวัฒน์   เทวเดช)</t>
  </si>
  <si>
    <t xml:space="preserve">      (นายจิระวัฒน์   เทวเดช)</t>
  </si>
  <si>
    <t xml:space="preserve">  หัวหน้าส่วนการคลัง</t>
  </si>
  <si>
    <t xml:space="preserve">                  (ธรรมนูญ  มูณีเกิด)</t>
  </si>
  <si>
    <t>ประจำเดือน  มีนาคม  2558</t>
  </si>
  <si>
    <t>รวมงบประมาณคงเหลือ</t>
  </si>
  <si>
    <t>(นางพนอม   เปียกบุตร)</t>
  </si>
  <si>
    <t>(ธรรมนูญ  มณีเกิด)</t>
  </si>
  <si>
    <t>อาหารเสริม(นม)</t>
  </si>
  <si>
    <t>เครื่องออกกำลังกายกลางแจ้ง</t>
  </si>
  <si>
    <t>รถยนต์บรรทุกติดตั้งเครนไฮดรอลิก  พร้อมกระเช้า</t>
  </si>
  <si>
    <t>ก่อสร้างถนนแอสฟัลท์ติกคอนกรีตสายสันติสุข 1 หมู่ 1</t>
  </si>
  <si>
    <t>ก่อสร้างถนนแอสฟัลท์ติกคอนกรีตสายบ้านนายหนู หมู่ 2</t>
  </si>
  <si>
    <t>ก่อสร้างถนนแอสฟัลท์ติกคอนกรีตสายซอย 10 หมู่ 3</t>
  </si>
  <si>
    <t>ก่อสร้างถนนแอสฟัลท์ติกคอนกรีตสายซอยลุงอ้วน หมู่ 4</t>
  </si>
  <si>
    <t>ก่อสร้างถนนแอสฟัลท์ติกคอนกรีตสายฟาร์มไก่-สะพานคลองซ้อน หมู่ 5</t>
  </si>
  <si>
    <t>ก่อสร้างถนนแอสฟัลท์ติกคอนกรีตสายซอยต้นหว้า หมู่ 8</t>
  </si>
  <si>
    <t>ก่อสร้างถนนแอสฟัลท์ติกคอนกรีตสายศูนย์โอท็อป หมู่ 2</t>
  </si>
  <si>
    <t>ก่อสร้างระบบเสียงตามสาย หมู่ 1,6 และ 8</t>
  </si>
  <si>
    <t>ปรับปรุงภูมิทัศน์ ทางหลวง 403 (บ้านเสาธง) หมู่ 6</t>
  </si>
  <si>
    <t>ขุดลอกคูระบายน้ำถนนสายหลังวัดพระอานนท์-บ้านเหรียง หมู่ 7</t>
  </si>
  <si>
    <t>ติดตั้งป้ายยินดีต้อนรับ/เดินทางโดยสวัสดิภาพ หมู่ 1 และ 2</t>
  </si>
  <si>
    <t>ปรับปรุงห้องประชุมเล็ก</t>
  </si>
  <si>
    <t xml:space="preserve">ปูพรหมห้องนายกฯ  รองนายกฯ และห้องประชุมใหญ่ </t>
  </si>
  <si>
    <t>เงินพัฒนาครอบครัวในชุมชน</t>
  </si>
  <si>
    <t>ค่าขายแบบแปลนเงินอุดหนุนเฉพาะกิจ</t>
  </si>
  <si>
    <t>เงินประกันสังคม</t>
  </si>
  <si>
    <t>ค่ารถบริการทางการแพทย์ฉุกเฉิน</t>
  </si>
  <si>
    <t>เงินรับฝากรอคืนจังหวัด(เบี้ยยังชีพ)</t>
  </si>
  <si>
    <t>กระดาษทำการกระทบยอดรายจ่ายตามงบประมาณ(จ่ายจากรายรับ)</t>
  </si>
  <si>
    <t>กระดาษทำการกระทบยอดรายจ่ายตามงบประมาณ(จ่ายจากเงินอุดหนุนเฉพาะกิจ)</t>
  </si>
  <si>
    <t xml:space="preserve">          วันที่  31  มีนาคม  2558</t>
  </si>
  <si>
    <t>ยอดเงินคงเหลือตามรายงานธนาคาร ณ วันที่  31  มีนาคม  2558</t>
  </si>
  <si>
    <t>31  มีนาคม  2558</t>
  </si>
  <si>
    <t>08002758</t>
  </si>
  <si>
    <t>08002759</t>
  </si>
  <si>
    <t>08002760</t>
  </si>
  <si>
    <t>08002762</t>
  </si>
  <si>
    <t>08002763</t>
  </si>
  <si>
    <t>08002764</t>
  </si>
  <si>
    <t>08002765</t>
  </si>
  <si>
    <t>08002766</t>
  </si>
  <si>
    <t>08002767</t>
  </si>
  <si>
    <t>08002768</t>
  </si>
  <si>
    <t>08002769</t>
  </si>
  <si>
    <t>08002771</t>
  </si>
  <si>
    <t>08002772</t>
  </si>
  <si>
    <t>08002773</t>
  </si>
  <si>
    <t>08002774</t>
  </si>
  <si>
    <t>915-246683-4</t>
  </si>
  <si>
    <t>บวก ธนาคารหักเช็คเกินบัญชี</t>
  </si>
  <si>
    <t>08002740</t>
  </si>
  <si>
    <t>หัก ดอกเบี้ยเงินฝากธนาคาร</t>
  </si>
  <si>
    <t>ยอดคงเหลือตามบัญชี ณ  วันที่    31  มีนาคม  2558</t>
  </si>
  <si>
    <t>ยอดเงินคงเหลือตามรายงานธนาคาร ณ วันที่   31  มีนาคม  2558</t>
  </si>
  <si>
    <t>ยอดคงเหลือตามบัญชี ณ  วันที่   31  มีนาคม  2558</t>
  </si>
  <si>
    <t>วันที่   31 มี.ค.58</t>
  </si>
  <si>
    <t>วันที่  31  มี.ค. 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</si>
</sst>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  <numFmt numFmtId="222" formatCode="#,##0.00_ ;\-#,##0.00\ "/>
  </numFmts>
  <fonts count="6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Cordia New"/>
      <family val="2"/>
    </font>
    <font>
      <sz val="12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sz val="10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8"/>
      <name val="Arial"/>
      <family val="2"/>
    </font>
    <font>
      <u val="single"/>
      <sz val="16"/>
      <name val="Angsana New"/>
      <family val="1"/>
    </font>
    <font>
      <sz val="11"/>
      <name val="Cordia New"/>
      <family val="2"/>
    </font>
    <font>
      <sz val="10"/>
      <name val="Cordia New"/>
      <family val="2"/>
    </font>
    <font>
      <b/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200" fontId="3" fillId="0" borderId="10" xfId="3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200" fontId="3" fillId="0" borderId="13" xfId="3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99" fontId="3" fillId="0" borderId="15" xfId="38" applyNumberFormat="1" applyFont="1" applyBorder="1" applyAlignment="1">
      <alignment/>
    </xf>
    <xf numFmtId="200" fontId="3" fillId="0" borderId="15" xfId="38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200" fontId="3" fillId="0" borderId="17" xfId="38" applyNumberFormat="1" applyFont="1" applyBorder="1" applyAlignment="1">
      <alignment/>
    </xf>
    <xf numFmtId="0" fontId="3" fillId="0" borderId="18" xfId="0" applyFont="1" applyBorder="1" applyAlignment="1">
      <alignment/>
    </xf>
    <xf numFmtId="200" fontId="3" fillId="0" borderId="0" xfId="38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3" fillId="0" borderId="10" xfId="38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200" fontId="3" fillId="0" borderId="20" xfId="38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8" xfId="38" applyNumberFormat="1" applyFont="1" applyBorder="1" applyAlignment="1">
      <alignment horizontal="center"/>
    </xf>
    <xf numFmtId="49" fontId="3" fillId="0" borderId="0" xfId="38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202" fontId="1" fillId="0" borderId="0" xfId="38" applyNumberFormat="1" applyFont="1" applyBorder="1" applyAlignment="1">
      <alignment horizontal="center"/>
    </xf>
    <xf numFmtId="202" fontId="1" fillId="0" borderId="0" xfId="38" applyNumberFormat="1" applyFont="1" applyBorder="1" applyAlignment="1">
      <alignment horizontal="right"/>
    </xf>
    <xf numFmtId="43" fontId="11" fillId="0" borderId="12" xfId="38" applyFont="1" applyBorder="1" applyAlignment="1">
      <alignment/>
    </xf>
    <xf numFmtId="0" fontId="3" fillId="0" borderId="0" xfId="0" applyFont="1" applyAlignment="1">
      <alignment/>
    </xf>
    <xf numFmtId="49" fontId="11" fillId="0" borderId="2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3" fontId="11" fillId="0" borderId="15" xfId="38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00" fontId="10" fillId="0" borderId="0" xfId="38" applyNumberFormat="1" applyFont="1" applyBorder="1" applyAlignment="1">
      <alignment/>
    </xf>
    <xf numFmtId="202" fontId="2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200" fontId="4" fillId="0" borderId="0" xfId="38" applyNumberFormat="1" applyFont="1" applyBorder="1" applyAlignment="1">
      <alignment/>
    </xf>
    <xf numFmtId="202" fontId="2" fillId="0" borderId="0" xfId="38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200" fontId="3" fillId="0" borderId="12" xfId="38" applyNumberFormat="1" applyFont="1" applyBorder="1" applyAlignment="1">
      <alignment/>
    </xf>
    <xf numFmtId="200" fontId="3" fillId="0" borderId="23" xfId="38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43" fontId="4" fillId="0" borderId="13" xfId="38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38" applyNumberFormat="1" applyFont="1" applyBorder="1" applyAlignment="1">
      <alignment/>
    </xf>
    <xf numFmtId="43" fontId="4" fillId="0" borderId="13" xfId="38" applyFont="1" applyBorder="1" applyAlignment="1">
      <alignment/>
    </xf>
    <xf numFmtId="43" fontId="4" fillId="0" borderId="0" xfId="38" applyFont="1" applyBorder="1" applyAlignment="1">
      <alignment/>
    </xf>
    <xf numFmtId="49" fontId="4" fillId="0" borderId="0" xfId="0" applyNumberFormat="1" applyFont="1" applyAlignment="1">
      <alignment/>
    </xf>
    <xf numFmtId="0" fontId="17" fillId="0" borderId="0" xfId="0" applyFont="1" applyAlignment="1">
      <alignment/>
    </xf>
    <xf numFmtId="43" fontId="4" fillId="0" borderId="0" xfId="38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00" fontId="6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0" fillId="0" borderId="0" xfId="38" applyNumberFormat="1" applyFont="1" applyBorder="1" applyAlignment="1">
      <alignment horizontal="right"/>
    </xf>
    <xf numFmtId="200" fontId="10" fillId="0" borderId="0" xfId="38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0" fillId="0" borderId="0" xfId="46" applyFont="1" applyAlignment="1">
      <alignment horizontal="center"/>
      <protection/>
    </xf>
    <xf numFmtId="0" fontId="21" fillId="32" borderId="0" xfId="46" applyFont="1" applyFill="1">
      <alignment/>
      <protection/>
    </xf>
    <xf numFmtId="0" fontId="21" fillId="0" borderId="0" xfId="46" applyFont="1">
      <alignment/>
      <protection/>
    </xf>
    <xf numFmtId="4" fontId="22" fillId="32" borderId="0" xfId="46" applyNumberFormat="1" applyFont="1" applyFill="1">
      <alignment/>
      <protection/>
    </xf>
    <xf numFmtId="0" fontId="21" fillId="0" borderId="12" xfId="46" applyFont="1" applyBorder="1" applyAlignment="1">
      <alignment horizontal="center"/>
      <protection/>
    </xf>
    <xf numFmtId="49" fontId="21" fillId="0" borderId="10" xfId="46" applyNumberFormat="1" applyFont="1" applyBorder="1" applyAlignment="1">
      <alignment horizontal="center"/>
      <protection/>
    </xf>
    <xf numFmtId="0" fontId="21" fillId="0" borderId="10" xfId="46" applyFont="1" applyBorder="1">
      <alignment/>
      <protection/>
    </xf>
    <xf numFmtId="3" fontId="20" fillId="0" borderId="12" xfId="46" applyNumberFormat="1" applyFont="1" applyBorder="1">
      <alignment/>
      <protection/>
    </xf>
    <xf numFmtId="3" fontId="20" fillId="0" borderId="12" xfId="46" applyNumberFormat="1" applyFont="1" applyBorder="1" applyAlignment="1">
      <alignment/>
      <protection/>
    </xf>
    <xf numFmtId="3" fontId="20" fillId="0" borderId="12" xfId="46" applyNumberFormat="1" applyFont="1" applyBorder="1" applyAlignment="1">
      <alignment horizontal="right"/>
      <protection/>
    </xf>
    <xf numFmtId="0" fontId="21" fillId="0" borderId="14" xfId="46" applyFont="1" applyBorder="1" applyAlignment="1">
      <alignment horizontal="center"/>
      <protection/>
    </xf>
    <xf numFmtId="0" fontId="21" fillId="0" borderId="0" xfId="46" applyFont="1" applyBorder="1">
      <alignment/>
      <protection/>
    </xf>
    <xf numFmtId="49" fontId="21" fillId="0" borderId="0" xfId="46" applyNumberFormat="1" applyFont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4" fontId="22" fillId="33" borderId="0" xfId="46" applyNumberFormat="1" applyFont="1" applyFill="1">
      <alignment/>
      <protection/>
    </xf>
    <xf numFmtId="0" fontId="6" fillId="0" borderId="0" xfId="47" applyFont="1">
      <alignment/>
      <protection/>
    </xf>
    <xf numFmtId="0" fontId="19" fillId="0" borderId="0" xfId="47">
      <alignment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43" fontId="6" fillId="0" borderId="10" xfId="38" applyFont="1" applyBorder="1" applyAlignment="1">
      <alignment/>
    </xf>
    <xf numFmtId="3" fontId="6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21" fillId="0" borderId="18" xfId="46" applyFont="1" applyBorder="1" applyAlignment="1">
      <alignment horizontal="center"/>
      <protection/>
    </xf>
    <xf numFmtId="200" fontId="3" fillId="0" borderId="0" xfId="38" applyNumberFormat="1" applyFont="1" applyBorder="1" applyAlignment="1">
      <alignment/>
    </xf>
    <xf numFmtId="43" fontId="8" fillId="0" borderId="0" xfId="38" applyFont="1" applyBorder="1" applyAlignment="1">
      <alignment/>
    </xf>
    <xf numFmtId="43" fontId="0" fillId="0" borderId="0" xfId="0" applyNumberFormat="1" applyAlignment="1">
      <alignment/>
    </xf>
    <xf numFmtId="43" fontId="21" fillId="0" borderId="10" xfId="38" applyFont="1" applyBorder="1" applyAlignment="1">
      <alignment/>
    </xf>
    <xf numFmtId="43" fontId="20" fillId="0" borderId="12" xfId="38" applyFont="1" applyBorder="1" applyAlignment="1">
      <alignment/>
    </xf>
    <xf numFmtId="43" fontId="20" fillId="0" borderId="12" xfId="38" applyFont="1" applyBorder="1" applyAlignment="1">
      <alignment horizontal="right"/>
    </xf>
    <xf numFmtId="43" fontId="20" fillId="0" borderId="12" xfId="38" applyFont="1" applyBorder="1" applyAlignment="1">
      <alignment horizontal="center"/>
    </xf>
    <xf numFmtId="43" fontId="20" fillId="0" borderId="11" xfId="38" applyFont="1" applyBorder="1" applyAlignment="1">
      <alignment horizontal="right"/>
    </xf>
    <xf numFmtId="200" fontId="20" fillId="0" borderId="11" xfId="38" applyNumberFormat="1" applyFont="1" applyBorder="1" applyAlignment="1">
      <alignment horizontal="center"/>
    </xf>
    <xf numFmtId="0" fontId="6" fillId="0" borderId="0" xfId="47" applyFont="1" applyBorder="1">
      <alignment/>
      <protection/>
    </xf>
    <xf numFmtId="43" fontId="7" fillId="0" borderId="15" xfId="38" applyFont="1" applyBorder="1" applyAlignment="1">
      <alignment/>
    </xf>
    <xf numFmtId="49" fontId="4" fillId="0" borderId="0" xfId="38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3" fillId="0" borderId="0" xfId="38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38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15" xfId="38" applyFont="1" applyBorder="1" applyAlignment="1">
      <alignment vertical="center"/>
    </xf>
    <xf numFmtId="43" fontId="3" fillId="0" borderId="0" xfId="38" applyFont="1" applyBorder="1" applyAlignment="1">
      <alignment vertical="center"/>
    </xf>
    <xf numFmtId="200" fontId="3" fillId="0" borderId="0" xfId="38" applyNumberFormat="1" applyFont="1" applyBorder="1" applyAlignment="1">
      <alignment vertical="center"/>
    </xf>
    <xf numFmtId="43" fontId="20" fillId="0" borderId="12" xfId="38" applyFont="1" applyBorder="1" applyAlignment="1">
      <alignment/>
    </xf>
    <xf numFmtId="43" fontId="4" fillId="0" borderId="0" xfId="38" applyFont="1" applyAlignment="1">
      <alignment horizontal="center"/>
    </xf>
    <xf numFmtId="43" fontId="6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0" fillId="0" borderId="24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18" fillId="0" borderId="0" xfId="47" applyFont="1" applyBorder="1">
      <alignment/>
      <protection/>
    </xf>
    <xf numFmtId="43" fontId="0" fillId="0" borderId="0" xfId="38" applyFont="1" applyAlignment="1">
      <alignment/>
    </xf>
    <xf numFmtId="0" fontId="3" fillId="0" borderId="27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3" fontId="3" fillId="0" borderId="27" xfId="38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43" fontId="3" fillId="0" borderId="28" xfId="38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3" fontId="3" fillId="0" borderId="28" xfId="38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3" fontId="3" fillId="0" borderId="29" xfId="38" applyFont="1" applyBorder="1" applyAlignment="1">
      <alignment vertical="center"/>
    </xf>
    <xf numFmtId="0" fontId="21" fillId="0" borderId="19" xfId="46" applyFont="1" applyBorder="1" applyAlignment="1">
      <alignment horizontal="center"/>
      <protection/>
    </xf>
    <xf numFmtId="0" fontId="21" fillId="0" borderId="25" xfId="46" applyFont="1" applyBorder="1" applyAlignment="1">
      <alignment horizontal="center"/>
      <protection/>
    </xf>
    <xf numFmtId="0" fontId="20" fillId="0" borderId="28" xfId="46" applyFont="1" applyBorder="1">
      <alignment/>
      <protection/>
    </xf>
    <xf numFmtId="0" fontId="21" fillId="0" borderId="30" xfId="46" applyFont="1" applyBorder="1">
      <alignment/>
      <protection/>
    </xf>
    <xf numFmtId="0" fontId="21" fillId="0" borderId="28" xfId="46" applyFont="1" applyBorder="1">
      <alignment/>
      <protection/>
    </xf>
    <xf numFmtId="49" fontId="21" fillId="0" borderId="28" xfId="46" applyNumberFormat="1" applyFont="1" applyBorder="1" applyAlignment="1">
      <alignment horizontal="center"/>
      <protection/>
    </xf>
    <xf numFmtId="43" fontId="21" fillId="0" borderId="28" xfId="38" applyFont="1" applyBorder="1" applyAlignment="1">
      <alignment/>
    </xf>
    <xf numFmtId="3" fontId="21" fillId="0" borderId="28" xfId="46" applyNumberFormat="1" applyFont="1" applyBorder="1">
      <alignment/>
      <protection/>
    </xf>
    <xf numFmtId="43" fontId="21" fillId="0" borderId="28" xfId="38" applyFont="1" applyBorder="1" applyAlignment="1">
      <alignment horizontal="right"/>
    </xf>
    <xf numFmtId="0" fontId="20" fillId="0" borderId="28" xfId="46" applyFont="1" applyBorder="1" applyAlignment="1">
      <alignment horizontal="center"/>
      <protection/>
    </xf>
    <xf numFmtId="200" fontId="21" fillId="0" borderId="28" xfId="38" applyNumberFormat="1" applyFont="1" applyBorder="1" applyAlignment="1">
      <alignment horizontal="center"/>
    </xf>
    <xf numFmtId="0" fontId="20" fillId="0" borderId="28" xfId="46" applyFont="1" applyBorder="1" applyAlignment="1">
      <alignment horizontal="left"/>
      <protection/>
    </xf>
    <xf numFmtId="43" fontId="21" fillId="0" borderId="28" xfId="38" applyFont="1" applyBorder="1" applyAlignment="1">
      <alignment horizontal="center"/>
    </xf>
    <xf numFmtId="0" fontId="21" fillId="0" borderId="28" xfId="46" applyFont="1" applyBorder="1" applyAlignment="1">
      <alignment horizontal="left"/>
      <protection/>
    </xf>
    <xf numFmtId="49" fontId="21" fillId="0" borderId="31" xfId="46" applyNumberFormat="1" applyFont="1" applyBorder="1" applyAlignment="1">
      <alignment horizontal="center"/>
      <protection/>
    </xf>
    <xf numFmtId="0" fontId="21" fillId="0" borderId="28" xfId="46" applyFont="1" applyBorder="1" applyAlignment="1">
      <alignment horizontal="left"/>
      <protection/>
    </xf>
    <xf numFmtId="41" fontId="21" fillId="0" borderId="28" xfId="38" applyNumberFormat="1" applyFont="1" applyBorder="1" applyAlignment="1">
      <alignment horizontal="center"/>
    </xf>
    <xf numFmtId="41" fontId="21" fillId="0" borderId="31" xfId="38" applyNumberFormat="1" applyFont="1" applyBorder="1" applyAlignment="1">
      <alignment horizontal="right"/>
    </xf>
    <xf numFmtId="3" fontId="21" fillId="0" borderId="32" xfId="46" applyNumberFormat="1" applyFont="1" applyBorder="1">
      <alignment/>
      <protection/>
    </xf>
    <xf numFmtId="0" fontId="21" fillId="0" borderId="33" xfId="46" applyFont="1" applyBorder="1">
      <alignment/>
      <protection/>
    </xf>
    <xf numFmtId="43" fontId="21" fillId="0" borderId="32" xfId="38" applyFont="1" applyBorder="1" applyAlignment="1">
      <alignment/>
    </xf>
    <xf numFmtId="43" fontId="21" fillId="0" borderId="33" xfId="38" applyFont="1" applyBorder="1" applyAlignment="1">
      <alignment/>
    </xf>
    <xf numFmtId="3" fontId="21" fillId="0" borderId="32" xfId="46" applyNumberFormat="1" applyFont="1" applyBorder="1" applyAlignment="1">
      <alignment horizontal="right"/>
      <protection/>
    </xf>
    <xf numFmtId="3" fontId="21" fillId="0" borderId="33" xfId="46" applyNumberFormat="1" applyFont="1" applyBorder="1" applyAlignment="1">
      <alignment horizontal="center"/>
      <protection/>
    </xf>
    <xf numFmtId="43" fontId="21" fillId="0" borderId="32" xfId="38" applyFont="1" applyBorder="1" applyAlignment="1">
      <alignment horizontal="right"/>
    </xf>
    <xf numFmtId="43" fontId="21" fillId="0" borderId="33" xfId="38" applyFont="1" applyBorder="1" applyAlignment="1">
      <alignment horizontal="center"/>
    </xf>
    <xf numFmtId="3" fontId="21" fillId="0" borderId="34" xfId="46" applyNumberFormat="1" applyFont="1" applyBorder="1" applyAlignment="1">
      <alignment horizontal="right"/>
      <protection/>
    </xf>
    <xf numFmtId="43" fontId="21" fillId="0" borderId="33" xfId="38" applyFont="1" applyBorder="1" applyAlignment="1">
      <alignment horizontal="right"/>
    </xf>
    <xf numFmtId="49" fontId="21" fillId="0" borderId="30" xfId="46" applyNumberFormat="1" applyFont="1" applyBorder="1" applyAlignment="1">
      <alignment horizontal="center"/>
      <protection/>
    </xf>
    <xf numFmtId="49" fontId="21" fillId="0" borderId="35" xfId="46" applyNumberFormat="1" applyFont="1" applyBorder="1" applyAlignment="1">
      <alignment horizontal="center"/>
      <protection/>
    </xf>
    <xf numFmtId="200" fontId="21" fillId="0" borderId="28" xfId="38" applyNumberFormat="1" applyFont="1" applyBorder="1" applyAlignment="1">
      <alignment/>
    </xf>
    <xf numFmtId="0" fontId="20" fillId="0" borderId="31" xfId="46" applyFont="1" applyBorder="1" applyAlignment="1">
      <alignment horizontal="center"/>
      <protection/>
    </xf>
    <xf numFmtId="0" fontId="20" fillId="0" borderId="31" xfId="46" applyFont="1" applyBorder="1">
      <alignment/>
      <protection/>
    </xf>
    <xf numFmtId="0" fontId="21" fillId="0" borderId="31" xfId="46" applyFont="1" applyBorder="1">
      <alignment/>
      <protection/>
    </xf>
    <xf numFmtId="200" fontId="21" fillId="0" borderId="32" xfId="38" applyNumberFormat="1" applyFont="1" applyBorder="1" applyAlignment="1">
      <alignment horizontal="center"/>
    </xf>
    <xf numFmtId="0" fontId="21" fillId="0" borderId="34" xfId="46" applyFont="1" applyBorder="1">
      <alignment/>
      <protection/>
    </xf>
    <xf numFmtId="200" fontId="20" fillId="0" borderId="36" xfId="38" applyNumberFormat="1" applyFont="1" applyBorder="1" applyAlignment="1">
      <alignment horizontal="center"/>
    </xf>
    <xf numFmtId="43" fontId="20" fillId="0" borderId="32" xfId="38" applyFont="1" applyBorder="1" applyAlignment="1">
      <alignment horizontal="center"/>
    </xf>
    <xf numFmtId="200" fontId="20" fillId="0" borderId="11" xfId="38" applyNumberFormat="1" applyFont="1" applyBorder="1" applyAlignment="1">
      <alignment/>
    </xf>
    <xf numFmtId="43" fontId="6" fillId="0" borderId="28" xfId="38" applyFont="1" applyBorder="1" applyAlignment="1">
      <alignment/>
    </xf>
    <xf numFmtId="0" fontId="6" fillId="0" borderId="30" xfId="47" applyFont="1" applyBorder="1">
      <alignment/>
      <protection/>
    </xf>
    <xf numFmtId="0" fontId="18" fillId="0" borderId="11" xfId="47" applyFont="1" applyBorder="1">
      <alignment/>
      <protection/>
    </xf>
    <xf numFmtId="0" fontId="7" fillId="0" borderId="21" xfId="47" applyFont="1" applyBorder="1">
      <alignment/>
      <protection/>
    </xf>
    <xf numFmtId="0" fontId="6" fillId="0" borderId="34" xfId="47" applyFont="1" applyBorder="1">
      <alignment/>
      <protection/>
    </xf>
    <xf numFmtId="0" fontId="6" fillId="0" borderId="37" xfId="47" applyFont="1" applyBorder="1">
      <alignment/>
      <protection/>
    </xf>
    <xf numFmtId="0" fontId="6" fillId="0" borderId="31" xfId="47" applyFont="1" applyBorder="1">
      <alignment/>
      <protection/>
    </xf>
    <xf numFmtId="0" fontId="6" fillId="0" borderId="38" xfId="47" applyFont="1" applyBorder="1">
      <alignment/>
      <protection/>
    </xf>
    <xf numFmtId="0" fontId="6" fillId="0" borderId="39" xfId="47" applyFont="1" applyBorder="1">
      <alignment/>
      <protection/>
    </xf>
    <xf numFmtId="43" fontId="6" fillId="0" borderId="33" xfId="38" applyFont="1" applyBorder="1" applyAlignment="1">
      <alignment/>
    </xf>
    <xf numFmtId="0" fontId="6" fillId="0" borderId="12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200" fontId="21" fillId="0" borderId="10" xfId="38" applyNumberFormat="1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horizontal="right"/>
    </xf>
    <xf numFmtId="0" fontId="0" fillId="0" borderId="0" xfId="0" applyFont="1" applyBorder="1" applyAlignment="1">
      <alignment/>
    </xf>
    <xf numFmtId="49" fontId="21" fillId="0" borderId="38" xfId="46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47" applyFont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3" fillId="0" borderId="32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200" fontId="6" fillId="0" borderId="45" xfId="38" applyNumberFormat="1" applyFont="1" applyBorder="1" applyAlignment="1">
      <alignment/>
    </xf>
    <xf numFmtId="0" fontId="6" fillId="0" borderId="46" xfId="0" applyFont="1" applyBorder="1" applyAlignment="1">
      <alignment/>
    </xf>
    <xf numFmtId="200" fontId="6" fillId="0" borderId="31" xfId="38" applyNumberFormat="1" applyFont="1" applyBorder="1" applyAlignment="1">
      <alignment/>
    </xf>
    <xf numFmtId="200" fontId="6" fillId="0" borderId="31" xfId="38" applyNumberFormat="1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0" xfId="0" applyFont="1" applyBorder="1" applyAlignment="1">
      <alignment/>
    </xf>
    <xf numFmtId="43" fontId="6" fillId="0" borderId="28" xfId="38" applyFont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5" xfId="0" applyFont="1" applyBorder="1" applyAlignment="1">
      <alignment/>
    </xf>
    <xf numFmtId="43" fontId="6" fillId="0" borderId="28" xfId="38" applyFont="1" applyBorder="1" applyAlignment="1">
      <alignment horizontal="center"/>
    </xf>
    <xf numFmtId="0" fontId="6" fillId="0" borderId="44" xfId="0" applyFont="1" applyBorder="1" applyAlignment="1">
      <alignment/>
    </xf>
    <xf numFmtId="43" fontId="6" fillId="0" borderId="32" xfId="38" applyFont="1" applyBorder="1" applyAlignment="1">
      <alignment/>
    </xf>
    <xf numFmtId="0" fontId="6" fillId="0" borderId="43" xfId="0" applyFont="1" applyBorder="1" applyAlignment="1">
      <alignment/>
    </xf>
    <xf numFmtId="200" fontId="6" fillId="0" borderId="43" xfId="38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200" fontId="6" fillId="0" borderId="33" xfId="38" applyNumberFormat="1" applyFont="1" applyBorder="1" applyAlignment="1">
      <alignment/>
    </xf>
    <xf numFmtId="0" fontId="6" fillId="0" borderId="33" xfId="0" applyFont="1" applyBorder="1" applyAlignment="1">
      <alignment/>
    </xf>
    <xf numFmtId="0" fontId="24" fillId="0" borderId="43" xfId="0" applyFont="1" applyBorder="1" applyAlignment="1">
      <alignment/>
    </xf>
    <xf numFmtId="200" fontId="6" fillId="0" borderId="28" xfId="38" applyNumberFormat="1" applyFont="1" applyBorder="1" applyAlignment="1">
      <alignment/>
    </xf>
    <xf numFmtId="200" fontId="6" fillId="0" borderId="32" xfId="38" applyNumberFormat="1" applyFont="1" applyBorder="1" applyAlignment="1">
      <alignment/>
    </xf>
    <xf numFmtId="43" fontId="6" fillId="0" borderId="27" xfId="38" applyFont="1" applyBorder="1" applyAlignment="1">
      <alignment/>
    </xf>
    <xf numFmtId="0" fontId="3" fillId="0" borderId="35" xfId="0" applyFont="1" applyBorder="1" applyAlignment="1">
      <alignment/>
    </xf>
    <xf numFmtId="0" fontId="6" fillId="0" borderId="44" xfId="0" applyFont="1" applyBorder="1" applyAlignment="1">
      <alignment/>
    </xf>
    <xf numFmtId="43" fontId="6" fillId="0" borderId="35" xfId="38" applyFont="1" applyBorder="1" applyAlignment="1">
      <alignment horizontal="right"/>
    </xf>
    <xf numFmtId="49" fontId="6" fillId="0" borderId="35" xfId="0" applyNumberFormat="1" applyFont="1" applyBorder="1" applyAlignment="1">
      <alignment horizontal="center"/>
    </xf>
    <xf numFmtId="43" fontId="6" fillId="0" borderId="35" xfId="38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43" fontId="6" fillId="0" borderId="29" xfId="38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7" xfId="0" applyFont="1" applyBorder="1" applyAlignment="1">
      <alignment/>
    </xf>
    <xf numFmtId="43" fontId="6" fillId="0" borderId="39" xfId="38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44" xfId="38" applyFont="1" applyBorder="1" applyAlignment="1">
      <alignment/>
    </xf>
    <xf numFmtId="43" fontId="6" fillId="0" borderId="28" xfId="38" applyFont="1" applyBorder="1" applyAlignment="1">
      <alignment vertical="center"/>
    </xf>
    <xf numFmtId="43" fontId="6" fillId="0" borderId="32" xfId="38" applyFont="1" applyBorder="1" applyAlignment="1">
      <alignment vertical="center"/>
    </xf>
    <xf numFmtId="43" fontId="6" fillId="0" borderId="27" xfId="38" applyFont="1" applyBorder="1" applyAlignment="1">
      <alignment horizontal="right"/>
    </xf>
    <xf numFmtId="0" fontId="6" fillId="0" borderId="38" xfId="0" applyFont="1" applyBorder="1" applyAlignment="1">
      <alignment/>
    </xf>
    <xf numFmtId="0" fontId="6" fillId="0" borderId="47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0" fillId="0" borderId="0" xfId="46" applyFont="1" applyBorder="1" applyAlignment="1">
      <alignment horizontal="center"/>
      <protection/>
    </xf>
    <xf numFmtId="43" fontId="20" fillId="0" borderId="0" xfId="46" applyNumberFormat="1" applyFont="1" applyBorder="1">
      <alignment/>
      <protection/>
    </xf>
    <xf numFmtId="0" fontId="20" fillId="0" borderId="38" xfId="46" applyFont="1" applyBorder="1" applyAlignment="1">
      <alignment horizontal="center"/>
      <protection/>
    </xf>
    <xf numFmtId="200" fontId="20" fillId="0" borderId="19" xfId="38" applyNumberFormat="1" applyFont="1" applyBorder="1" applyAlignment="1">
      <alignment/>
    </xf>
    <xf numFmtId="200" fontId="21" fillId="0" borderId="19" xfId="38" applyNumberFormat="1" applyFont="1" applyBorder="1" applyAlignment="1">
      <alignment/>
    </xf>
    <xf numFmtId="0" fontId="20" fillId="0" borderId="0" xfId="46" applyFont="1" applyBorder="1" applyAlignment="1">
      <alignment horizontal="right"/>
      <protection/>
    </xf>
    <xf numFmtId="49" fontId="20" fillId="0" borderId="0" xfId="46" applyNumberFormat="1" applyFont="1" applyBorder="1" applyAlignment="1">
      <alignment horizontal="right"/>
      <protection/>
    </xf>
    <xf numFmtId="200" fontId="20" fillId="0" borderId="23" xfId="38" applyNumberFormat="1" applyFont="1" applyBorder="1" applyAlignment="1">
      <alignment/>
    </xf>
    <xf numFmtId="200" fontId="21" fillId="0" borderId="32" xfId="38" applyNumberFormat="1" applyFont="1" applyBorder="1" applyAlignment="1">
      <alignment horizontal="right"/>
    </xf>
    <xf numFmtId="200" fontId="21" fillId="0" borderId="28" xfId="38" applyNumberFormat="1" applyFont="1" applyBorder="1" applyAlignment="1">
      <alignment horizontal="right"/>
    </xf>
    <xf numFmtId="0" fontId="18" fillId="0" borderId="0" xfId="47" applyFont="1" applyAlignment="1">
      <alignment horizontal="left"/>
      <protection/>
    </xf>
    <xf numFmtId="0" fontId="18" fillId="0" borderId="0" xfId="47" applyFont="1" applyAlignment="1">
      <alignment/>
      <protection/>
    </xf>
    <xf numFmtId="0" fontId="7" fillId="0" borderId="0" xfId="47" applyFont="1" applyAlignment="1">
      <alignment/>
      <protection/>
    </xf>
    <xf numFmtId="0" fontId="6" fillId="0" borderId="0" xfId="47" applyFont="1" applyAlignment="1">
      <alignment/>
      <protection/>
    </xf>
    <xf numFmtId="0" fontId="18" fillId="0" borderId="0" xfId="47" applyFont="1">
      <alignment/>
      <protection/>
    </xf>
    <xf numFmtId="200" fontId="6" fillId="0" borderId="0" xfId="38" applyNumberFormat="1" applyFont="1" applyAlignment="1">
      <alignment/>
    </xf>
    <xf numFmtId="200" fontId="6" fillId="0" borderId="0" xfId="47" applyNumberFormat="1" applyFont="1" applyBorder="1">
      <alignment/>
      <protection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33" xfId="0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11" fillId="0" borderId="14" xfId="38" applyFont="1" applyBorder="1" applyAlignment="1">
      <alignment/>
    </xf>
    <xf numFmtId="0" fontId="7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38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43" fontId="15" fillId="0" borderId="28" xfId="38" applyFont="1" applyBorder="1" applyAlignment="1">
      <alignment/>
    </xf>
    <xf numFmtId="200" fontId="7" fillId="0" borderId="28" xfId="38" applyNumberFormat="1" applyFont="1" applyBorder="1" applyAlignment="1">
      <alignment/>
    </xf>
    <xf numFmtId="200" fontId="7" fillId="0" borderId="31" xfId="38" applyNumberFormat="1" applyFont="1" applyBorder="1" applyAlignment="1">
      <alignment/>
    </xf>
    <xf numFmtId="43" fontId="7" fillId="0" borderId="28" xfId="38" applyFont="1" applyBorder="1" applyAlignment="1">
      <alignment horizontal="right"/>
    </xf>
    <xf numFmtId="43" fontId="7" fillId="0" borderId="28" xfId="38" applyFont="1" applyBorder="1" applyAlignment="1">
      <alignment/>
    </xf>
    <xf numFmtId="0" fontId="7" fillId="0" borderId="35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3" fontId="7" fillId="0" borderId="27" xfId="38" applyFont="1" applyBorder="1" applyAlignment="1">
      <alignment/>
    </xf>
    <xf numFmtId="43" fontId="7" fillId="0" borderId="48" xfId="38" applyFont="1" applyBorder="1" applyAlignment="1">
      <alignment/>
    </xf>
    <xf numFmtId="0" fontId="4" fillId="0" borderId="35" xfId="0" applyFont="1" applyBorder="1" applyAlignment="1">
      <alignment horizontal="right"/>
    </xf>
    <xf numFmtId="43" fontId="7" fillId="0" borderId="12" xfId="38" applyFont="1" applyBorder="1" applyAlignment="1">
      <alignment/>
    </xf>
    <xf numFmtId="200" fontId="6" fillId="0" borderId="28" xfId="0" applyNumberFormat="1" applyFont="1" applyBorder="1" applyAlignment="1">
      <alignment/>
    </xf>
    <xf numFmtId="200" fontId="7" fillId="0" borderId="12" xfId="0" applyNumberFormat="1" applyFont="1" applyBorder="1" applyAlignment="1">
      <alignment/>
    </xf>
    <xf numFmtId="43" fontId="7" fillId="0" borderId="45" xfId="38" applyFont="1" applyBorder="1" applyAlignment="1">
      <alignment/>
    </xf>
    <xf numFmtId="43" fontId="7" fillId="0" borderId="42" xfId="38" applyFont="1" applyBorder="1" applyAlignment="1">
      <alignment/>
    </xf>
    <xf numFmtId="200" fontId="7" fillId="0" borderId="27" xfId="38" applyNumberFormat="1" applyFont="1" applyBorder="1" applyAlignment="1">
      <alignment/>
    </xf>
    <xf numFmtId="0" fontId="7" fillId="0" borderId="45" xfId="0" applyFont="1" applyBorder="1" applyAlignment="1">
      <alignment/>
    </xf>
    <xf numFmtId="0" fontId="6" fillId="0" borderId="38" xfId="0" applyFont="1" applyBorder="1" applyAlignment="1">
      <alignment horizontal="center"/>
    </xf>
    <xf numFmtId="200" fontId="15" fillId="0" borderId="28" xfId="38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200" fontId="15" fillId="0" borderId="29" xfId="38" applyNumberFormat="1" applyFont="1" applyBorder="1" applyAlignment="1">
      <alignment horizontal="center"/>
    </xf>
    <xf numFmtId="43" fontId="15" fillId="0" borderId="14" xfId="38" applyFont="1" applyBorder="1" applyAlignment="1">
      <alignment/>
    </xf>
    <xf numFmtId="43" fontId="15" fillId="0" borderId="15" xfId="38" applyFont="1" applyBorder="1" applyAlignment="1">
      <alignment/>
    </xf>
    <xf numFmtId="0" fontId="0" fillId="0" borderId="33" xfId="0" applyFont="1" applyBorder="1" applyAlignment="1">
      <alignment/>
    </xf>
    <xf numFmtId="43" fontId="15" fillId="0" borderId="12" xfId="38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33" xfId="0" applyFont="1" applyBorder="1" applyAlignment="1">
      <alignment/>
    </xf>
    <xf numFmtId="43" fontId="15" fillId="0" borderId="32" xfId="38" applyFont="1" applyBorder="1" applyAlignment="1">
      <alignment/>
    </xf>
    <xf numFmtId="43" fontId="15" fillId="0" borderId="29" xfId="38" applyFont="1" applyBorder="1" applyAlignment="1">
      <alignment/>
    </xf>
    <xf numFmtId="0" fontId="15" fillId="0" borderId="28" xfId="0" applyFont="1" applyBorder="1" applyAlignment="1">
      <alignment/>
    </xf>
    <xf numFmtId="43" fontId="25" fillId="0" borderId="12" xfId="38" applyFont="1" applyBorder="1" applyAlignment="1">
      <alignment/>
    </xf>
    <xf numFmtId="43" fontId="25" fillId="0" borderId="15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0" xfId="38" applyFont="1" applyBorder="1" applyAlignment="1">
      <alignment/>
    </xf>
    <xf numFmtId="43" fontId="15" fillId="0" borderId="10" xfId="38" applyFont="1" applyBorder="1" applyAlignment="1">
      <alignment/>
    </xf>
    <xf numFmtId="43" fontId="26" fillId="0" borderId="15" xfId="38" applyFont="1" applyBorder="1" applyAlignment="1">
      <alignment/>
    </xf>
    <xf numFmtId="43" fontId="25" fillId="0" borderId="0" xfId="38" applyFont="1" applyBorder="1" applyAlignment="1">
      <alignment/>
    </xf>
    <xf numFmtId="43" fontId="27" fillId="0" borderId="10" xfId="38" applyFont="1" applyBorder="1" applyAlignment="1">
      <alignment/>
    </xf>
    <xf numFmtId="43" fontId="27" fillId="0" borderId="23" xfId="38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horizontal="right" vertical="center"/>
    </xf>
    <xf numFmtId="43" fontId="16" fillId="0" borderId="15" xfId="38" applyFont="1" applyBorder="1" applyAlignment="1">
      <alignment horizontal="right"/>
    </xf>
    <xf numFmtId="43" fontId="15" fillId="0" borderId="28" xfId="38" applyFont="1" applyBorder="1" applyAlignment="1">
      <alignment horizontal="center"/>
    </xf>
    <xf numFmtId="43" fontId="15" fillId="0" borderId="29" xfId="38" applyFont="1" applyBorder="1" applyAlignment="1">
      <alignment horizontal="center"/>
    </xf>
    <xf numFmtId="43" fontId="25" fillId="0" borderId="28" xfId="38" applyFont="1" applyBorder="1" applyAlignment="1">
      <alignment/>
    </xf>
    <xf numFmtId="43" fontId="25" fillId="0" borderId="29" xfId="38" applyFont="1" applyBorder="1" applyAlignment="1">
      <alignment/>
    </xf>
    <xf numFmtId="43" fontId="25" fillId="0" borderId="33" xfId="38" applyFont="1" applyBorder="1" applyAlignment="1">
      <alignment/>
    </xf>
    <xf numFmtId="43" fontId="27" fillId="0" borderId="15" xfId="38" applyFont="1" applyBorder="1" applyAlignment="1">
      <alignment/>
    </xf>
    <xf numFmtId="43" fontId="16" fillId="0" borderId="12" xfId="38" applyFont="1" applyBorder="1" applyAlignment="1">
      <alignment horizontal="right"/>
    </xf>
    <xf numFmtId="43" fontId="27" fillId="0" borderId="12" xfId="38" applyFont="1" applyBorder="1" applyAlignment="1">
      <alignment/>
    </xf>
    <xf numFmtId="43" fontId="28" fillId="0" borderId="15" xfId="38" applyFont="1" applyBorder="1" applyAlignment="1">
      <alignment/>
    </xf>
    <xf numFmtId="43" fontId="15" fillId="0" borderId="0" xfId="38" applyFont="1" applyBorder="1" applyAlignment="1">
      <alignment horizontal="right"/>
    </xf>
    <xf numFmtId="0" fontId="0" fillId="0" borderId="28" xfId="0" applyBorder="1" applyAlignment="1">
      <alignment horizontal="right"/>
    </xf>
    <xf numFmtId="0" fontId="25" fillId="0" borderId="27" xfId="0" applyFont="1" applyBorder="1" applyAlignment="1">
      <alignment horizontal="center"/>
    </xf>
    <xf numFmtId="43" fontId="15" fillId="0" borderId="27" xfId="38" applyFont="1" applyBorder="1" applyAlignment="1">
      <alignment/>
    </xf>
    <xf numFmtId="0" fontId="25" fillId="0" borderId="49" xfId="0" applyFont="1" applyBorder="1" applyAlignment="1">
      <alignment horizontal="center"/>
    </xf>
    <xf numFmtId="43" fontId="15" fillId="0" borderId="49" xfId="38" applyFont="1" applyBorder="1" applyAlignment="1">
      <alignment/>
    </xf>
    <xf numFmtId="0" fontId="0" fillId="0" borderId="32" xfId="0" applyBorder="1" applyAlignment="1">
      <alignment horizontal="right"/>
    </xf>
    <xf numFmtId="43" fontId="20" fillId="0" borderId="23" xfId="38" applyFont="1" applyBorder="1" applyAlignment="1">
      <alignment/>
    </xf>
    <xf numFmtId="43" fontId="6" fillId="0" borderId="0" xfId="38" applyFont="1" applyAlignment="1">
      <alignment horizontal="center"/>
    </xf>
    <xf numFmtId="43" fontId="6" fillId="0" borderId="17" xfId="38" applyFont="1" applyBorder="1" applyAlignment="1">
      <alignment/>
    </xf>
    <xf numFmtId="43" fontId="6" fillId="0" borderId="17" xfId="38" applyFont="1" applyBorder="1" applyAlignment="1">
      <alignment/>
    </xf>
    <xf numFmtId="0" fontId="6" fillId="0" borderId="44" xfId="0" applyFont="1" applyBorder="1" applyAlignment="1">
      <alignment horizontal="center"/>
    </xf>
    <xf numFmtId="43" fontId="27" fillId="0" borderId="23" xfId="38" applyFont="1" applyBorder="1" applyAlignment="1">
      <alignment horizontal="center"/>
    </xf>
    <xf numFmtId="43" fontId="26" fillId="0" borderId="28" xfId="38" applyFont="1" applyBorder="1" applyAlignment="1">
      <alignment/>
    </xf>
    <xf numFmtId="43" fontId="6" fillId="0" borderId="0" xfId="38" applyFont="1" applyBorder="1" applyAlignment="1">
      <alignment/>
    </xf>
    <xf numFmtId="0" fontId="26" fillId="0" borderId="25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49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5" fillId="0" borderId="15" xfId="38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43" fontId="0" fillId="0" borderId="28" xfId="38" applyFont="1" applyBorder="1" applyAlignment="1">
      <alignment/>
    </xf>
    <xf numFmtId="200" fontId="0" fillId="0" borderId="28" xfId="38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43" fontId="0" fillId="0" borderId="32" xfId="38" applyFont="1" applyBorder="1" applyAlignment="1">
      <alignment/>
    </xf>
    <xf numFmtId="43" fontId="0" fillId="0" borderId="33" xfId="38" applyFont="1" applyBorder="1" applyAlignment="1">
      <alignment/>
    </xf>
    <xf numFmtId="200" fontId="0" fillId="0" borderId="28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3" fontId="27" fillId="0" borderId="54" xfId="38" applyFont="1" applyBorder="1" applyAlignment="1">
      <alignment horizontal="center"/>
    </xf>
    <xf numFmtId="43" fontId="27" fillId="0" borderId="56" xfId="38" applyFont="1" applyBorder="1" applyAlignment="1">
      <alignment horizontal="center"/>
    </xf>
    <xf numFmtId="43" fontId="27" fillId="0" borderId="0" xfId="38" applyFont="1" applyBorder="1" applyAlignment="1">
      <alignment horizontal="center"/>
    </xf>
    <xf numFmtId="43" fontId="27" fillId="0" borderId="16" xfId="38" applyFont="1" applyBorder="1" applyAlignment="1">
      <alignment horizontal="center"/>
    </xf>
    <xf numFmtId="43" fontId="15" fillId="0" borderId="0" xfId="38" applyFont="1" applyBorder="1" applyAlignment="1">
      <alignment horizontal="center"/>
    </xf>
    <xf numFmtId="43" fontId="28" fillId="0" borderId="0" xfId="38" applyFont="1" applyBorder="1" applyAlignment="1">
      <alignment horizontal="center"/>
    </xf>
    <xf numFmtId="43" fontId="28" fillId="0" borderId="16" xfId="38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55" xfId="0" applyNumberFormat="1" applyFont="1" applyBorder="1" applyAlignment="1">
      <alignment horizontal="center"/>
    </xf>
    <xf numFmtId="49" fontId="21" fillId="0" borderId="20" xfId="46" applyNumberFormat="1" applyFont="1" applyBorder="1" applyAlignment="1">
      <alignment horizontal="center"/>
      <protection/>
    </xf>
    <xf numFmtId="0" fontId="20" fillId="0" borderId="0" xfId="46" applyFont="1" applyAlignment="1">
      <alignment horizontal="left"/>
      <protection/>
    </xf>
    <xf numFmtId="0" fontId="20" fillId="0" borderId="0" xfId="46" applyFont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6" fillId="0" borderId="0" xfId="47" applyFont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43" fontId="4" fillId="0" borderId="0" xfId="38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3" fontId="4" fillId="0" borderId="20" xfId="38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4" fillId="0" borderId="25" xfId="38" applyFont="1" applyBorder="1" applyAlignment="1">
      <alignment horizontal="center"/>
    </xf>
    <xf numFmtId="43" fontId="4" fillId="0" borderId="24" xfId="38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1"/>
  <sheetViews>
    <sheetView zoomScalePageLayoutView="0" workbookViewId="0" topLeftCell="A27">
      <selection activeCell="A36" sqref="A36"/>
    </sheetView>
  </sheetViews>
  <sheetFormatPr defaultColWidth="9.140625" defaultRowHeight="21.75"/>
  <cols>
    <col min="1" max="1" width="49.00390625" style="0" customWidth="1"/>
    <col min="2" max="2" width="11.57421875" style="0" customWidth="1"/>
    <col min="3" max="3" width="16.28125" style="0" customWidth="1"/>
    <col min="4" max="4" width="16.140625" style="0" customWidth="1"/>
    <col min="8" max="8" width="18.28125" style="0" customWidth="1"/>
  </cols>
  <sheetData>
    <row r="1" ht="21.75" hidden="1"/>
    <row r="2" spans="1:4" ht="21.75" hidden="1">
      <c r="A2" s="10"/>
      <c r="B2" s="10"/>
      <c r="C2" s="10"/>
      <c r="D2" s="10"/>
    </row>
    <row r="3" spans="1:4" ht="19.5" customHeight="1">
      <c r="A3" s="464" t="s">
        <v>0</v>
      </c>
      <c r="B3" s="464"/>
      <c r="C3" s="464"/>
      <c r="D3" s="464"/>
    </row>
    <row r="4" spans="1:4" ht="18" customHeight="1">
      <c r="A4" s="464" t="s">
        <v>23</v>
      </c>
      <c r="B4" s="464"/>
      <c r="C4" s="464"/>
      <c r="D4" s="464"/>
    </row>
    <row r="5" spans="1:4" ht="18" customHeight="1">
      <c r="A5" s="464" t="s">
        <v>322</v>
      </c>
      <c r="B5" s="464"/>
      <c r="C5" s="464"/>
      <c r="D5" s="464"/>
    </row>
    <row r="6" spans="1:4" ht="18" customHeight="1">
      <c r="A6" s="170"/>
      <c r="B6" s="171" t="s">
        <v>2</v>
      </c>
      <c r="C6" s="170" t="s">
        <v>3</v>
      </c>
      <c r="D6" s="171" t="s">
        <v>4</v>
      </c>
    </row>
    <row r="7" spans="1:4" ht="18" customHeight="1">
      <c r="A7" s="187"/>
      <c r="B7" s="188"/>
      <c r="C7" s="189"/>
      <c r="D7" s="190"/>
    </row>
    <row r="8" spans="1:4" ht="18" customHeight="1">
      <c r="A8" s="191" t="s">
        <v>99</v>
      </c>
      <c r="B8" s="192" t="s">
        <v>311</v>
      </c>
      <c r="C8" s="193">
        <v>3622898</v>
      </c>
      <c r="D8" s="194"/>
    </row>
    <row r="9" spans="1:4" ht="18" customHeight="1">
      <c r="A9" s="191" t="s">
        <v>28</v>
      </c>
      <c r="B9" s="192" t="s">
        <v>311</v>
      </c>
      <c r="C9" s="193">
        <v>6837141.35</v>
      </c>
      <c r="D9" s="194"/>
    </row>
    <row r="10" spans="1:4" ht="18" customHeight="1">
      <c r="A10" s="191" t="s">
        <v>29</v>
      </c>
      <c r="B10" s="192" t="s">
        <v>311</v>
      </c>
      <c r="C10" s="195">
        <v>671867.4</v>
      </c>
      <c r="D10" s="194"/>
    </row>
    <row r="11" spans="1:4" ht="18" customHeight="1">
      <c r="A11" s="191" t="s">
        <v>30</v>
      </c>
      <c r="B11" s="192" t="s">
        <v>311</v>
      </c>
      <c r="C11" s="193">
        <v>9804958.19</v>
      </c>
      <c r="D11" s="194"/>
    </row>
    <row r="12" spans="1:4" ht="18" customHeight="1">
      <c r="A12" s="191" t="s">
        <v>27</v>
      </c>
      <c r="B12" s="192" t="s">
        <v>312</v>
      </c>
      <c r="C12" s="193">
        <v>20847534.69</v>
      </c>
      <c r="D12" s="194"/>
    </row>
    <row r="13" spans="1:4" ht="18" customHeight="1">
      <c r="A13" s="191" t="s">
        <v>165</v>
      </c>
      <c r="B13" s="192" t="s">
        <v>313</v>
      </c>
      <c r="C13" s="193">
        <v>7933895.43</v>
      </c>
      <c r="D13" s="194"/>
    </row>
    <row r="14" spans="1:4" ht="18" customHeight="1">
      <c r="A14" s="191" t="s">
        <v>193</v>
      </c>
      <c r="B14" s="192" t="s">
        <v>225</v>
      </c>
      <c r="C14" s="193">
        <v>15280</v>
      </c>
      <c r="D14" s="193"/>
    </row>
    <row r="15" spans="1:4" ht="18" customHeight="1">
      <c r="A15" s="191" t="s">
        <v>314</v>
      </c>
      <c r="B15" s="192" t="s">
        <v>317</v>
      </c>
      <c r="C15" s="193">
        <v>46272</v>
      </c>
      <c r="D15" s="193"/>
    </row>
    <row r="16" spans="1:4" ht="18" customHeight="1">
      <c r="A16" s="191" t="s">
        <v>315</v>
      </c>
      <c r="B16" s="192" t="s">
        <v>318</v>
      </c>
      <c r="C16" s="195">
        <v>5806.72</v>
      </c>
      <c r="D16" s="193"/>
    </row>
    <row r="17" spans="1:4" ht="18" customHeight="1">
      <c r="A17" s="191" t="s">
        <v>316</v>
      </c>
      <c r="B17" s="192" t="s">
        <v>319</v>
      </c>
      <c r="C17" s="195">
        <v>134037</v>
      </c>
      <c r="D17" s="193"/>
    </row>
    <row r="18" spans="1:4" ht="18" customHeight="1">
      <c r="A18" s="191" t="s">
        <v>162</v>
      </c>
      <c r="B18" s="192" t="s">
        <v>320</v>
      </c>
      <c r="C18" s="195"/>
      <c r="D18" s="193">
        <v>34313156.23</v>
      </c>
    </row>
    <row r="19" spans="1:4" ht="18" customHeight="1">
      <c r="A19" s="191" t="s">
        <v>189</v>
      </c>
      <c r="B19" s="192" t="s">
        <v>227</v>
      </c>
      <c r="C19" s="195"/>
      <c r="D19" s="193">
        <v>9568168.99</v>
      </c>
    </row>
    <row r="20" spans="1:4" ht="18" customHeight="1">
      <c r="A20" s="191" t="s">
        <v>25</v>
      </c>
      <c r="B20" s="192" t="s">
        <v>227</v>
      </c>
      <c r="C20" s="195"/>
      <c r="D20" s="193">
        <v>500</v>
      </c>
    </row>
    <row r="21" spans="1:4" ht="18" customHeight="1">
      <c r="A21" s="191" t="s">
        <v>190</v>
      </c>
      <c r="B21" s="192" t="s">
        <v>228</v>
      </c>
      <c r="C21" s="195"/>
      <c r="D21" s="193">
        <v>1522888.47</v>
      </c>
    </row>
    <row r="22" spans="1:4" ht="18" customHeight="1">
      <c r="A22" s="191" t="s">
        <v>10</v>
      </c>
      <c r="B22" s="192" t="s">
        <v>218</v>
      </c>
      <c r="C22" s="195"/>
      <c r="D22" s="193">
        <v>10861431.52</v>
      </c>
    </row>
    <row r="23" spans="1:4" ht="18" customHeight="1">
      <c r="A23" s="191" t="s">
        <v>15</v>
      </c>
      <c r="B23" s="192" t="s">
        <v>219</v>
      </c>
      <c r="C23" s="195"/>
      <c r="D23" s="193">
        <v>10569987.76</v>
      </c>
    </row>
    <row r="24" spans="1:4" ht="18" customHeight="1">
      <c r="A24" s="191" t="s">
        <v>13</v>
      </c>
      <c r="B24" s="192" t="s">
        <v>215</v>
      </c>
      <c r="C24" s="195">
        <v>6952871</v>
      </c>
      <c r="D24" s="193"/>
    </row>
    <row r="25" spans="1:4" ht="18" customHeight="1">
      <c r="A25" s="191" t="s">
        <v>191</v>
      </c>
      <c r="B25" s="192" t="s">
        <v>216</v>
      </c>
      <c r="C25" s="195">
        <v>1112760</v>
      </c>
      <c r="D25" s="193"/>
    </row>
    <row r="26" spans="1:4" ht="18" customHeight="1">
      <c r="A26" s="191" t="s">
        <v>192</v>
      </c>
      <c r="B26" s="192" t="s">
        <v>217</v>
      </c>
      <c r="C26" s="195">
        <v>3994366.5</v>
      </c>
      <c r="D26" s="193"/>
    </row>
    <row r="27" spans="1:4" ht="18" customHeight="1">
      <c r="A27" s="191" t="s">
        <v>6</v>
      </c>
      <c r="B27" s="192" t="s">
        <v>218</v>
      </c>
      <c r="C27" s="193">
        <v>226566.75</v>
      </c>
      <c r="D27" s="193"/>
    </row>
    <row r="28" spans="1:4" ht="18" customHeight="1">
      <c r="A28" s="191" t="s">
        <v>7</v>
      </c>
      <c r="B28" s="192" t="s">
        <v>219</v>
      </c>
      <c r="C28" s="193">
        <v>1744652.65</v>
      </c>
      <c r="D28" s="193"/>
    </row>
    <row r="29" spans="1:4" ht="18" customHeight="1">
      <c r="A29" s="191" t="s">
        <v>8</v>
      </c>
      <c r="B29" s="192" t="s">
        <v>220</v>
      </c>
      <c r="C29" s="193">
        <v>159441</v>
      </c>
      <c r="D29" s="193"/>
    </row>
    <row r="30" spans="1:4" ht="18" customHeight="1">
      <c r="A30" s="191" t="s">
        <v>9</v>
      </c>
      <c r="B30" s="192" t="s">
        <v>221</v>
      </c>
      <c r="C30" s="193">
        <v>164684.29</v>
      </c>
      <c r="D30" s="193"/>
    </row>
    <row r="31" spans="1:4" ht="18" customHeight="1">
      <c r="A31" s="191" t="s">
        <v>14</v>
      </c>
      <c r="B31" s="192" t="s">
        <v>222</v>
      </c>
      <c r="C31" s="193">
        <v>145100</v>
      </c>
      <c r="D31" s="193"/>
    </row>
    <row r="32" spans="1:4" ht="18" customHeight="1">
      <c r="A32" s="191" t="s">
        <v>17</v>
      </c>
      <c r="B32" s="192" t="s">
        <v>321</v>
      </c>
      <c r="C32" s="193">
        <v>597000</v>
      </c>
      <c r="D32" s="193"/>
    </row>
    <row r="33" spans="1:4" ht="18" customHeight="1">
      <c r="A33" s="191" t="s">
        <v>16</v>
      </c>
      <c r="B33" s="192" t="s">
        <v>224</v>
      </c>
      <c r="C33" s="193">
        <v>1819000</v>
      </c>
      <c r="D33" s="193"/>
    </row>
    <row r="34" spans="1:4" ht="18" customHeight="1">
      <c r="A34" s="191"/>
      <c r="B34" s="192"/>
      <c r="C34" s="193"/>
      <c r="D34" s="193"/>
    </row>
    <row r="35" spans="1:4" ht="18" customHeight="1">
      <c r="A35" s="191"/>
      <c r="B35" s="192"/>
      <c r="C35" s="193"/>
      <c r="D35" s="193"/>
    </row>
    <row r="36" spans="1:4" ht="18" customHeight="1">
      <c r="A36" s="191"/>
      <c r="B36" s="192"/>
      <c r="C36" s="193"/>
      <c r="D36" s="193"/>
    </row>
    <row r="37" spans="1:4" ht="18" customHeight="1">
      <c r="A37" s="191"/>
      <c r="B37" s="192"/>
      <c r="C37" s="193"/>
      <c r="D37" s="193"/>
    </row>
    <row r="38" spans="1:4" ht="18" customHeight="1">
      <c r="A38" s="191"/>
      <c r="B38" s="192"/>
      <c r="C38" s="193"/>
      <c r="D38" s="193"/>
    </row>
    <row r="39" spans="1:4" ht="18" customHeight="1">
      <c r="A39" s="196"/>
      <c r="B39" s="197"/>
      <c r="C39" s="198"/>
      <c r="D39" s="198"/>
    </row>
    <row r="40" spans="1:4" ht="18" customHeight="1" thickBot="1">
      <c r="A40" s="174"/>
      <c r="B40" s="173"/>
      <c r="C40" s="175">
        <f>SUM(C8:C39)</f>
        <v>66836132.96999999</v>
      </c>
      <c r="D40" s="175">
        <f>SUM(D7:D39)</f>
        <v>66836132.96999999</v>
      </c>
    </row>
    <row r="41" spans="1:4" ht="18" customHeight="1" thickTop="1">
      <c r="A41" s="174"/>
      <c r="B41" s="173"/>
      <c r="C41" s="176"/>
      <c r="D41" s="176"/>
    </row>
    <row r="42" spans="1:4" ht="18" customHeight="1">
      <c r="A42" s="174"/>
      <c r="B42" s="173"/>
      <c r="C42" s="176"/>
      <c r="D42" s="176"/>
    </row>
    <row r="43" spans="1:4" ht="18" customHeight="1">
      <c r="A43" s="174"/>
      <c r="B43" s="172"/>
      <c r="C43" s="177" t="s">
        <v>155</v>
      </c>
      <c r="D43" s="177"/>
    </row>
    <row r="44" spans="1:4" ht="18" customHeight="1">
      <c r="A44" s="174" t="s">
        <v>163</v>
      </c>
      <c r="B44" s="172"/>
      <c r="C44" s="177"/>
      <c r="D44" s="177"/>
    </row>
    <row r="45" spans="1:4" ht="18" customHeight="1">
      <c r="A45" s="174" t="s">
        <v>158</v>
      </c>
      <c r="B45" s="172"/>
      <c r="C45" s="177"/>
      <c r="D45" s="177"/>
    </row>
    <row r="46" spans="1:4" ht="18" customHeight="1">
      <c r="A46" s="25"/>
      <c r="B46" s="43"/>
      <c r="C46" s="169"/>
      <c r="D46" s="169"/>
    </row>
    <row r="47" spans="1:4" ht="18" customHeight="1">
      <c r="A47" s="25"/>
      <c r="B47" s="43"/>
      <c r="C47" s="169"/>
      <c r="D47" s="169"/>
    </row>
    <row r="48" spans="1:4" ht="18" customHeight="1">
      <c r="A48" s="25"/>
      <c r="B48" s="43"/>
      <c r="C48" s="169"/>
      <c r="D48" s="169"/>
    </row>
    <row r="49" spans="1:4" ht="18" customHeight="1">
      <c r="A49" s="25"/>
      <c r="B49" s="43"/>
      <c r="C49" s="169"/>
      <c r="D49" s="169"/>
    </row>
    <row r="50" spans="1:4" ht="21" customHeight="1">
      <c r="A50" s="409"/>
      <c r="B50" s="409"/>
      <c r="C50" s="409"/>
      <c r="D50" s="409"/>
    </row>
    <row r="51" spans="1:8" ht="21" customHeight="1">
      <c r="A51" s="409"/>
      <c r="B51" s="409"/>
      <c r="C51" s="409"/>
      <c r="D51" s="409"/>
      <c r="H51" s="26"/>
    </row>
    <row r="52" spans="1:8" ht="21" customHeight="1">
      <c r="A52" s="409"/>
      <c r="B52" s="409"/>
      <c r="C52" s="409"/>
      <c r="D52" s="409"/>
      <c r="H52" s="26"/>
    </row>
    <row r="53" spans="1:4" ht="21" customHeight="1">
      <c r="A53" s="410"/>
      <c r="B53" s="410"/>
      <c r="C53" s="410"/>
      <c r="D53" s="410"/>
    </row>
    <row r="54" spans="1:4" ht="21" customHeight="1">
      <c r="A54" s="174"/>
      <c r="B54" s="173"/>
      <c r="C54" s="176"/>
      <c r="D54" s="172"/>
    </row>
    <row r="55" spans="1:4" ht="21" customHeight="1">
      <c r="A55" s="174"/>
      <c r="B55" s="173"/>
      <c r="C55" s="176"/>
      <c r="D55" s="172"/>
    </row>
    <row r="56" spans="1:4" ht="21" customHeight="1">
      <c r="A56" s="174"/>
      <c r="B56" s="173"/>
      <c r="C56" s="176"/>
      <c r="D56" s="172"/>
    </row>
    <row r="57" spans="1:4" ht="21" customHeight="1">
      <c r="A57" s="174"/>
      <c r="B57" s="173"/>
      <c r="C57" s="411"/>
      <c r="D57" s="172"/>
    </row>
    <row r="58" spans="1:4" ht="21" customHeight="1">
      <c r="A58" s="174"/>
      <c r="B58" s="173"/>
      <c r="C58" s="176"/>
      <c r="D58" s="172"/>
    </row>
    <row r="59" spans="1:4" ht="21" customHeight="1">
      <c r="A59" s="174"/>
      <c r="B59" s="173"/>
      <c r="C59" s="176"/>
      <c r="D59" s="172"/>
    </row>
    <row r="60" spans="1:4" ht="21" customHeight="1">
      <c r="A60" s="174"/>
      <c r="B60" s="173"/>
      <c r="C60" s="176"/>
      <c r="D60" s="172"/>
    </row>
    <row r="61" spans="1:4" ht="21" customHeight="1">
      <c r="A61" s="174"/>
      <c r="B61" s="173"/>
      <c r="C61" s="176"/>
      <c r="D61" s="176"/>
    </row>
    <row r="62" spans="1:4" ht="21" customHeight="1">
      <c r="A62" s="174"/>
      <c r="B62" s="173"/>
      <c r="C62" s="176"/>
      <c r="D62" s="176"/>
    </row>
    <row r="63" spans="1:4" ht="21" customHeight="1">
      <c r="A63" s="174"/>
      <c r="B63" s="173"/>
      <c r="C63" s="411"/>
      <c r="D63" s="176"/>
    </row>
    <row r="64" spans="1:4" ht="21" customHeight="1">
      <c r="A64" s="174"/>
      <c r="B64" s="173"/>
      <c r="C64" s="411"/>
      <c r="D64" s="176"/>
    </row>
    <row r="65" spans="1:4" ht="21" customHeight="1">
      <c r="A65" s="174"/>
      <c r="B65" s="173"/>
      <c r="C65" s="411"/>
      <c r="D65" s="176"/>
    </row>
    <row r="66" spans="1:4" ht="21" customHeight="1">
      <c r="A66" s="174"/>
      <c r="B66" s="173"/>
      <c r="C66" s="411"/>
      <c r="D66" s="176"/>
    </row>
    <row r="67" spans="1:4" ht="21" customHeight="1">
      <c r="A67" s="174"/>
      <c r="B67" s="173"/>
      <c r="C67" s="411"/>
      <c r="D67" s="176"/>
    </row>
    <row r="68" spans="1:4" ht="21" customHeight="1">
      <c r="A68" s="174"/>
      <c r="B68" s="173"/>
      <c r="C68" s="411"/>
      <c r="D68" s="176"/>
    </row>
    <row r="69" spans="1:4" ht="21" customHeight="1">
      <c r="A69" s="174"/>
      <c r="B69" s="173"/>
      <c r="C69" s="411"/>
      <c r="D69" s="176"/>
    </row>
    <row r="70" spans="1:4" ht="21" customHeight="1">
      <c r="A70" s="174"/>
      <c r="B70" s="173"/>
      <c r="C70" s="411"/>
      <c r="D70" s="176"/>
    </row>
    <row r="71" spans="1:4" ht="21" customHeight="1">
      <c r="A71" s="174"/>
      <c r="B71" s="173"/>
      <c r="C71" s="411"/>
      <c r="D71" s="176"/>
    </row>
    <row r="72" spans="1:4" ht="21" customHeight="1">
      <c r="A72" s="174"/>
      <c r="B72" s="173"/>
      <c r="C72" s="411"/>
      <c r="D72" s="176"/>
    </row>
    <row r="73" spans="1:4" ht="21" customHeight="1">
      <c r="A73" s="174"/>
      <c r="B73" s="173"/>
      <c r="C73" s="411"/>
      <c r="D73" s="176"/>
    </row>
    <row r="74" spans="1:4" ht="21" customHeight="1">
      <c r="A74" s="174"/>
      <c r="B74" s="173"/>
      <c r="C74" s="411"/>
      <c r="D74" s="176"/>
    </row>
    <row r="75" spans="1:4" ht="21" customHeight="1">
      <c r="A75" s="174"/>
      <c r="B75" s="173"/>
      <c r="C75" s="176"/>
      <c r="D75" s="176"/>
    </row>
    <row r="76" spans="1:4" ht="21" customHeight="1">
      <c r="A76" s="174"/>
      <c r="B76" s="173"/>
      <c r="C76" s="176"/>
      <c r="D76" s="176"/>
    </row>
    <row r="77" spans="1:4" ht="21" customHeight="1">
      <c r="A77" s="174"/>
      <c r="B77" s="173"/>
      <c r="C77" s="176"/>
      <c r="D77" s="176"/>
    </row>
    <row r="78" spans="1:4" ht="21" customHeight="1">
      <c r="A78" s="174"/>
      <c r="B78" s="173"/>
      <c r="C78" s="176"/>
      <c r="D78" s="176"/>
    </row>
    <row r="79" spans="1:4" ht="21" customHeight="1">
      <c r="A79" s="174"/>
      <c r="B79" s="173"/>
      <c r="C79" s="176"/>
      <c r="D79" s="176"/>
    </row>
    <row r="80" spans="1:4" ht="21" customHeight="1">
      <c r="A80" s="174"/>
      <c r="B80" s="173"/>
      <c r="C80" s="176"/>
      <c r="D80" s="176"/>
    </row>
    <row r="81" spans="1:4" ht="21" customHeight="1">
      <c r="A81" s="174"/>
      <c r="B81" s="173"/>
      <c r="C81" s="176"/>
      <c r="D81" s="176"/>
    </row>
    <row r="82" spans="1:4" ht="21" customHeight="1">
      <c r="A82" s="174"/>
      <c r="B82" s="173"/>
      <c r="C82" s="176"/>
      <c r="D82" s="176"/>
    </row>
    <row r="83" spans="1:4" ht="21" customHeight="1">
      <c r="A83" s="174"/>
      <c r="B83" s="173"/>
      <c r="C83" s="176"/>
      <c r="D83" s="176"/>
    </row>
    <row r="84" spans="1:4" ht="21" customHeight="1">
      <c r="A84" s="174"/>
      <c r="B84" s="173"/>
      <c r="C84" s="176"/>
      <c r="D84" s="176"/>
    </row>
    <row r="85" spans="1:4" ht="21" customHeight="1">
      <c r="A85" s="174"/>
      <c r="B85" s="173"/>
      <c r="C85" s="176"/>
      <c r="D85" s="176"/>
    </row>
    <row r="86" spans="1:4" ht="21" customHeight="1">
      <c r="A86" s="174"/>
      <c r="B86" s="173"/>
      <c r="C86" s="176"/>
      <c r="D86" s="176"/>
    </row>
    <row r="87" spans="1:4" ht="21" customHeight="1">
      <c r="A87" s="174"/>
      <c r="B87" s="173"/>
      <c r="C87" s="176"/>
      <c r="D87" s="176"/>
    </row>
    <row r="88" spans="1:4" ht="21" customHeight="1">
      <c r="A88" s="174"/>
      <c r="B88" s="173"/>
      <c r="C88" s="176"/>
      <c r="D88" s="176"/>
    </row>
    <row r="89" spans="1:4" ht="21" customHeight="1">
      <c r="A89" s="174"/>
      <c r="B89" s="173"/>
      <c r="C89" s="176"/>
      <c r="D89" s="176"/>
    </row>
    <row r="90" spans="1:4" ht="21" customHeight="1">
      <c r="A90" s="174"/>
      <c r="B90" s="173"/>
      <c r="C90" s="176"/>
      <c r="D90" s="176"/>
    </row>
    <row r="91" spans="1:4" ht="21" customHeight="1">
      <c r="A91" s="174"/>
      <c r="B91" s="172"/>
      <c r="C91" s="177"/>
      <c r="D91" s="177"/>
    </row>
    <row r="92" spans="1:4" ht="21" customHeight="1">
      <c r="A92" s="174"/>
      <c r="B92" s="172"/>
      <c r="C92" s="177"/>
      <c r="D92" s="177"/>
    </row>
    <row r="93" spans="1:4" ht="21" customHeight="1">
      <c r="A93" s="174"/>
      <c r="B93" s="172"/>
      <c r="C93" s="177"/>
      <c r="D93" s="177"/>
    </row>
    <row r="94" spans="1:4" ht="21" customHeight="1">
      <c r="A94" s="25"/>
      <c r="B94" s="43"/>
      <c r="C94" s="169"/>
      <c r="D94" s="169"/>
    </row>
    <row r="95" spans="1:4" ht="21" customHeight="1">
      <c r="A95" s="25"/>
      <c r="B95" s="43"/>
      <c r="C95" s="169"/>
      <c r="D95" s="169"/>
    </row>
    <row r="96" spans="1:4" ht="21" customHeight="1">
      <c r="A96" s="25"/>
      <c r="B96" s="43"/>
      <c r="C96" s="169"/>
      <c r="D96" s="169"/>
    </row>
    <row r="97" spans="1:4" ht="21" customHeight="1">
      <c r="A97" s="25"/>
      <c r="B97" s="43"/>
      <c r="C97" s="169"/>
      <c r="D97" s="169"/>
    </row>
    <row r="98" spans="1:4" ht="21" customHeight="1">
      <c r="A98" s="25"/>
      <c r="B98" s="43"/>
      <c r="C98" s="169"/>
      <c r="D98" s="169"/>
    </row>
    <row r="99" spans="1:4" ht="21" customHeight="1">
      <c r="A99" s="25"/>
      <c r="B99" s="43"/>
      <c r="C99" s="169"/>
      <c r="D99" s="169"/>
    </row>
    <row r="100" spans="1:4" ht="21" customHeight="1">
      <c r="A100" s="25"/>
      <c r="B100" s="43"/>
      <c r="C100" s="169"/>
      <c r="D100" s="169"/>
    </row>
    <row r="101" spans="1:4" ht="21" customHeight="1">
      <c r="A101" s="25"/>
      <c r="B101" s="43"/>
      <c r="C101" s="169"/>
      <c r="D101" s="169"/>
    </row>
    <row r="102" spans="1:4" ht="21" customHeight="1">
      <c r="A102" s="25"/>
      <c r="B102" s="43"/>
      <c r="C102" s="169"/>
      <c r="D102" s="169"/>
    </row>
    <row r="103" spans="1:5" ht="21" customHeight="1">
      <c r="A103" s="25"/>
      <c r="B103" s="43"/>
      <c r="C103" s="169"/>
      <c r="D103" s="169"/>
      <c r="E103" s="3"/>
    </row>
    <row r="104" spans="1:4" ht="21" customHeight="1">
      <c r="A104" s="25"/>
      <c r="B104" s="16"/>
      <c r="C104" s="25"/>
      <c r="D104" s="26"/>
    </row>
    <row r="105" spans="1:4" ht="21" customHeight="1">
      <c r="A105" s="25"/>
      <c r="B105" s="25"/>
      <c r="C105" s="25"/>
      <c r="D105" s="26"/>
    </row>
    <row r="106" spans="1:4" ht="21" customHeight="1">
      <c r="A106" s="25"/>
      <c r="B106" s="25"/>
      <c r="C106" s="25"/>
      <c r="D106" s="26"/>
    </row>
    <row r="107" spans="1:4" ht="21" customHeight="1">
      <c r="A107" s="25"/>
      <c r="B107" s="25"/>
      <c r="C107" s="25"/>
      <c r="D107" s="26"/>
    </row>
    <row r="108" spans="1:4" ht="21" customHeight="1">
      <c r="A108" s="25"/>
      <c r="B108" s="25"/>
      <c r="C108" s="25"/>
      <c r="D108" s="26"/>
    </row>
    <row r="109" spans="1:4" ht="21" customHeight="1">
      <c r="A109" s="25"/>
      <c r="B109" s="25"/>
      <c r="C109" s="167"/>
      <c r="D109" s="26"/>
    </row>
    <row r="110" spans="1:4" ht="21" customHeight="1">
      <c r="A110" s="25"/>
      <c r="B110" s="16"/>
      <c r="C110" s="26"/>
      <c r="D110" s="26"/>
    </row>
    <row r="111" spans="1:4" ht="21" customHeight="1">
      <c r="A111" s="25"/>
      <c r="B111" s="16"/>
      <c r="C111" s="26"/>
      <c r="D111" s="26"/>
    </row>
    <row r="112" spans="1:4" ht="21" customHeight="1">
      <c r="A112" s="25"/>
      <c r="B112" s="16"/>
      <c r="C112" s="26"/>
      <c r="D112" s="26"/>
    </row>
    <row r="113" spans="1:4" ht="21" customHeight="1">
      <c r="A113" s="25"/>
      <c r="B113" s="16"/>
      <c r="C113" s="26"/>
      <c r="D113" s="26"/>
    </row>
    <row r="114" spans="1:4" ht="21" customHeight="1">
      <c r="A114" s="168"/>
      <c r="B114" s="16"/>
      <c r="C114" s="26"/>
      <c r="D114" s="26"/>
    </row>
    <row r="115" spans="1:4" ht="21" customHeight="1">
      <c r="A115" s="168"/>
      <c r="B115" s="16"/>
      <c r="C115" s="26"/>
      <c r="D115" s="26"/>
    </row>
    <row r="116" spans="1:4" ht="21" customHeight="1">
      <c r="A116" s="25"/>
      <c r="B116" s="16"/>
      <c r="C116" s="26"/>
      <c r="D116" s="26"/>
    </row>
    <row r="117" spans="1:4" ht="21" customHeight="1">
      <c r="A117" s="25"/>
      <c r="B117" s="16"/>
      <c r="C117" s="26"/>
      <c r="D117" s="26"/>
    </row>
    <row r="118" spans="1:4" ht="21" customHeight="1">
      <c r="A118" s="25"/>
      <c r="B118" s="16"/>
      <c r="C118" s="26"/>
      <c r="D118" s="26"/>
    </row>
    <row r="119" spans="1:4" ht="21" customHeight="1">
      <c r="A119" s="65"/>
      <c r="B119" s="65"/>
      <c r="C119" s="65"/>
      <c r="D119" s="65"/>
    </row>
    <row r="120" spans="1:4" ht="21" customHeight="1">
      <c r="A120" s="28"/>
      <c r="B120" s="28"/>
      <c r="C120" s="28"/>
      <c r="D120" s="28"/>
    </row>
    <row r="121" spans="1:4" ht="21" customHeight="1">
      <c r="A121" s="28"/>
      <c r="B121" s="28"/>
      <c r="C121" s="28"/>
      <c r="D121" s="28"/>
    </row>
    <row r="122" spans="1:4" ht="21" customHeight="1">
      <c r="A122" s="25"/>
      <c r="B122" s="16"/>
      <c r="C122" s="26"/>
      <c r="D122" s="26"/>
    </row>
    <row r="123" spans="1:4" ht="18" customHeight="1">
      <c r="A123" s="25"/>
      <c r="B123" s="16"/>
      <c r="C123" s="26"/>
      <c r="D123" s="26"/>
    </row>
    <row r="124" spans="1:4" ht="18" customHeight="1">
      <c r="A124" s="28"/>
      <c r="B124" s="28"/>
      <c r="C124" s="28"/>
      <c r="D124" s="28"/>
    </row>
    <row r="125" spans="1:4" ht="18" customHeight="1">
      <c r="A125" s="28"/>
      <c r="B125" s="16"/>
      <c r="C125" s="16"/>
      <c r="D125" s="16"/>
    </row>
    <row r="126" spans="1:4" ht="18" customHeight="1">
      <c r="A126" s="28"/>
      <c r="B126" s="16"/>
      <c r="C126" s="16"/>
      <c r="D126" s="16"/>
    </row>
    <row r="127" spans="1:4" ht="18" customHeight="1">
      <c r="A127" s="25"/>
      <c r="B127" s="16"/>
      <c r="C127" s="26"/>
      <c r="D127" s="26"/>
    </row>
    <row r="128" spans="1:4" ht="18" customHeight="1">
      <c r="A128" s="25"/>
      <c r="B128" s="16"/>
      <c r="C128" s="26"/>
      <c r="D128" s="26"/>
    </row>
    <row r="129" spans="1:5" ht="18" customHeight="1">
      <c r="A129" s="25"/>
      <c r="B129" s="16"/>
      <c r="C129" s="26"/>
      <c r="D129" s="26"/>
      <c r="E129" s="3"/>
    </row>
    <row r="130" spans="1:5" ht="18" customHeight="1">
      <c r="A130" s="25"/>
      <c r="B130" s="16"/>
      <c r="C130" s="26"/>
      <c r="D130" s="26"/>
      <c r="E130" s="3"/>
    </row>
    <row r="131" spans="1:5" ht="18" customHeight="1">
      <c r="A131" s="25"/>
      <c r="B131" s="16"/>
      <c r="C131" s="26"/>
      <c r="D131" s="26"/>
      <c r="E131" s="3"/>
    </row>
    <row r="132" spans="1:5" ht="18" customHeight="1">
      <c r="A132" s="25"/>
      <c r="B132" s="16"/>
      <c r="C132" s="26"/>
      <c r="D132" s="26"/>
      <c r="E132" s="3"/>
    </row>
    <row r="133" spans="1:5" ht="18" customHeight="1">
      <c r="A133" s="16"/>
      <c r="B133" s="16"/>
      <c r="C133" s="16"/>
      <c r="D133" s="16"/>
      <c r="E133" s="3"/>
    </row>
    <row r="134" spans="1:5" ht="18" customHeight="1">
      <c r="A134" s="25"/>
      <c r="B134" s="43"/>
      <c r="C134" s="169"/>
      <c r="D134" s="169"/>
      <c r="E134" s="3"/>
    </row>
    <row r="135" spans="1:5" ht="18" customHeight="1">
      <c r="A135" s="25"/>
      <c r="B135" s="43"/>
      <c r="C135" s="169"/>
      <c r="D135" s="169"/>
      <c r="E135" s="3"/>
    </row>
    <row r="136" spans="1:5" ht="18" customHeight="1">
      <c r="A136" s="25"/>
      <c r="B136" s="58"/>
      <c r="C136" s="169"/>
      <c r="D136" s="169"/>
      <c r="E136" s="3"/>
    </row>
    <row r="137" spans="1:5" ht="18" customHeight="1">
      <c r="A137" s="25"/>
      <c r="B137" s="43"/>
      <c r="C137" s="169"/>
      <c r="D137" s="169"/>
      <c r="E137" s="3"/>
    </row>
    <row r="138" spans="1:5" ht="18" customHeight="1">
      <c r="A138" s="25"/>
      <c r="B138" s="58"/>
      <c r="C138" s="169"/>
      <c r="D138" s="169"/>
      <c r="E138" s="3"/>
    </row>
    <row r="139" spans="1:5" ht="18" customHeight="1">
      <c r="A139" s="25"/>
      <c r="B139" s="58"/>
      <c r="C139" s="169"/>
      <c r="D139" s="169"/>
      <c r="E139" s="3"/>
    </row>
    <row r="140" spans="1:5" ht="18" customHeight="1">
      <c r="A140" s="25"/>
      <c r="B140" s="58"/>
      <c r="C140" s="169"/>
      <c r="D140" s="169"/>
      <c r="E140" s="3"/>
    </row>
    <row r="141" spans="1:5" ht="18" customHeight="1">
      <c r="A141" s="25"/>
      <c r="B141" s="43"/>
      <c r="C141" s="169"/>
      <c r="D141" s="169"/>
      <c r="E141" s="3"/>
    </row>
    <row r="142" spans="1:5" ht="18" customHeight="1">
      <c r="A142" s="25"/>
      <c r="B142" s="43"/>
      <c r="C142" s="169"/>
      <c r="D142" s="169"/>
      <c r="E142" s="3"/>
    </row>
    <row r="143" spans="1:5" ht="18" customHeight="1">
      <c r="A143" s="25"/>
      <c r="B143" s="42"/>
      <c r="C143" s="169"/>
      <c r="D143" s="169"/>
      <c r="E143" s="3"/>
    </row>
    <row r="144" spans="1:8" ht="18" customHeight="1">
      <c r="A144" s="25"/>
      <c r="B144" s="25"/>
      <c r="C144" s="169"/>
      <c r="D144" s="169"/>
      <c r="E144" s="3"/>
      <c r="H144" s="3"/>
    </row>
    <row r="145" spans="1:5" ht="18" customHeight="1">
      <c r="A145" s="25"/>
      <c r="B145" s="16"/>
      <c r="C145" s="26"/>
      <c r="D145" s="26"/>
      <c r="E145" s="3"/>
    </row>
    <row r="146" spans="1:5" ht="18" customHeight="1">
      <c r="A146" s="25"/>
      <c r="B146" s="16"/>
      <c r="C146" s="26"/>
      <c r="D146" s="26"/>
      <c r="E146" s="3"/>
    </row>
    <row r="147" spans="1:5" ht="18" customHeight="1">
      <c r="A147" s="25"/>
      <c r="B147" s="16"/>
      <c r="C147" s="26"/>
      <c r="D147" s="26"/>
      <c r="E147" s="3"/>
    </row>
    <row r="148" spans="1:5" ht="18" customHeight="1">
      <c r="A148" s="25"/>
      <c r="B148" s="16"/>
      <c r="C148" s="26"/>
      <c r="D148" s="26"/>
      <c r="E148" s="3"/>
    </row>
    <row r="149" spans="1:5" ht="18" customHeight="1">
      <c r="A149" s="65"/>
      <c r="B149" s="65"/>
      <c r="C149" s="65"/>
      <c r="D149" s="65"/>
      <c r="E149" s="3"/>
    </row>
    <row r="150" spans="1:5" ht="18" customHeight="1">
      <c r="A150" s="28"/>
      <c r="B150" s="16"/>
      <c r="C150" s="16"/>
      <c r="D150" s="16"/>
      <c r="E150" s="3"/>
    </row>
    <row r="151" spans="1:5" ht="18" customHeight="1">
      <c r="A151" s="28"/>
      <c r="B151" s="16"/>
      <c r="C151" s="16"/>
      <c r="D151" s="16"/>
      <c r="E151" s="3"/>
    </row>
    <row r="152" spans="1:5" ht="18" customHeight="1">
      <c r="A152" s="28"/>
      <c r="B152" s="16"/>
      <c r="C152" s="16"/>
      <c r="D152" s="16"/>
      <c r="E152" s="3"/>
    </row>
    <row r="153" spans="1:5" ht="18" customHeight="1">
      <c r="A153" s="28"/>
      <c r="B153" s="16"/>
      <c r="C153" s="16"/>
      <c r="D153" s="16"/>
      <c r="E153" s="3"/>
    </row>
    <row r="154" spans="1:5" ht="18" customHeight="1">
      <c r="A154" s="28"/>
      <c r="B154" s="16"/>
      <c r="C154" s="16"/>
      <c r="D154" s="16"/>
      <c r="E154" s="3"/>
    </row>
    <row r="155" spans="1:5" ht="18" customHeight="1">
      <c r="A155" s="28"/>
      <c r="B155" s="16"/>
      <c r="C155" s="16"/>
      <c r="D155" s="16"/>
      <c r="E155" s="3"/>
    </row>
    <row r="156" spans="1:5" ht="18" customHeight="1">
      <c r="A156" s="25"/>
      <c r="B156" s="16"/>
      <c r="C156" s="153"/>
      <c r="D156" s="26"/>
      <c r="E156" s="3"/>
    </row>
    <row r="157" spans="1:5" ht="18" customHeight="1">
      <c r="A157" s="25"/>
      <c r="B157" s="16"/>
      <c r="C157" s="26"/>
      <c r="D157" s="26"/>
      <c r="E157" s="3"/>
    </row>
    <row r="158" spans="1:5" ht="18" customHeight="1">
      <c r="A158" s="25"/>
      <c r="B158" s="16"/>
      <c r="C158" s="26"/>
      <c r="D158" s="26"/>
      <c r="E158" s="3"/>
    </row>
    <row r="159" spans="1:5" ht="18" customHeight="1">
      <c r="A159" s="25"/>
      <c r="B159" s="153"/>
      <c r="C159" s="153"/>
      <c r="D159" s="153"/>
      <c r="E159" s="3"/>
    </row>
    <row r="160" spans="1:5" ht="18" customHeight="1">
      <c r="A160" s="25"/>
      <c r="B160" s="16"/>
      <c r="C160" s="26"/>
      <c r="D160" s="26"/>
      <c r="E160" s="3"/>
    </row>
    <row r="161" spans="1:5" ht="18" customHeight="1">
      <c r="A161" s="25"/>
      <c r="B161" s="16"/>
      <c r="C161" s="26"/>
      <c r="D161" s="26"/>
      <c r="E161" s="3"/>
    </row>
    <row r="162" spans="1:5" ht="18" customHeight="1">
      <c r="A162" s="66"/>
      <c r="B162" s="66"/>
      <c r="C162" s="66"/>
      <c r="D162" s="66"/>
      <c r="E162" s="3"/>
    </row>
    <row r="163" spans="1:5" ht="18" customHeight="1">
      <c r="A163" s="66"/>
      <c r="B163" s="66"/>
      <c r="C163" s="66"/>
      <c r="D163" s="66"/>
      <c r="E163" s="3"/>
    </row>
    <row r="164" spans="1:5" ht="18" customHeight="1">
      <c r="A164" s="64"/>
      <c r="B164" s="64"/>
      <c r="C164" s="64"/>
      <c r="D164" s="67"/>
      <c r="E164" s="3"/>
    </row>
    <row r="165" spans="1:5" ht="23.25">
      <c r="A165" s="59"/>
      <c r="B165" s="16"/>
      <c r="C165" s="26"/>
      <c r="D165" s="121"/>
      <c r="E165" s="3"/>
    </row>
    <row r="166" spans="1:5" ht="23.25">
      <c r="A166" s="59"/>
      <c r="B166" s="16"/>
      <c r="C166" s="26"/>
      <c r="D166" s="121"/>
      <c r="E166" s="3"/>
    </row>
    <row r="167" spans="1:5" ht="24">
      <c r="A167" s="5"/>
      <c r="B167" s="2"/>
      <c r="C167" s="6"/>
      <c r="D167" s="6"/>
      <c r="E167" s="3"/>
    </row>
    <row r="168" spans="1:5" ht="16.5" customHeight="1" hidden="1">
      <c r="A168" s="5"/>
      <c r="B168" s="2"/>
      <c r="C168" s="6"/>
      <c r="D168" s="6"/>
      <c r="E168" s="3"/>
    </row>
    <row r="169" spans="1:5" ht="24">
      <c r="A169" s="5"/>
      <c r="B169" s="2"/>
      <c r="C169" s="6"/>
      <c r="D169" s="6"/>
      <c r="E169" s="3"/>
    </row>
    <row r="170" spans="1:5" ht="24">
      <c r="A170" s="5"/>
      <c r="B170" s="2"/>
      <c r="C170" s="6"/>
      <c r="D170" s="6"/>
      <c r="E170" s="3"/>
    </row>
    <row r="171" spans="1:5" ht="24">
      <c r="A171" s="60"/>
      <c r="B171" s="2"/>
      <c r="C171" s="6"/>
      <c r="D171" s="6"/>
      <c r="E171" s="3"/>
    </row>
    <row r="172" spans="1:5" ht="21.75">
      <c r="A172" s="3"/>
      <c r="B172" s="2"/>
      <c r="C172" s="6"/>
      <c r="D172" s="61"/>
      <c r="E172" s="3"/>
    </row>
    <row r="173" spans="1:5" ht="21.75">
      <c r="A173" s="3"/>
      <c r="B173" s="2"/>
      <c r="C173" s="6"/>
      <c r="D173" s="6"/>
      <c r="E173" s="3"/>
    </row>
    <row r="174" spans="1:5" ht="21.75">
      <c r="A174" s="3"/>
      <c r="B174" s="2"/>
      <c r="C174" s="6"/>
      <c r="D174" s="6"/>
      <c r="E174" s="3"/>
    </row>
    <row r="175" spans="1:5" ht="23.25">
      <c r="A175" s="66"/>
      <c r="B175" s="66"/>
      <c r="C175" s="66"/>
      <c r="D175" s="66"/>
      <c r="E175" s="3"/>
    </row>
    <row r="176" spans="1:5" ht="23.25">
      <c r="A176" s="66"/>
      <c r="B176" s="66"/>
      <c r="C176" s="66"/>
      <c r="D176" s="66"/>
      <c r="E176" s="3"/>
    </row>
    <row r="177" spans="1:5" ht="23.25">
      <c r="A177" s="77"/>
      <c r="B177" s="77"/>
      <c r="C177" s="66"/>
      <c r="D177" s="66"/>
      <c r="E177" s="3"/>
    </row>
    <row r="178" spans="1:5" ht="21.75">
      <c r="A178" s="25"/>
      <c r="B178" s="43"/>
      <c r="C178" s="32"/>
      <c r="D178" s="26"/>
      <c r="E178" s="3"/>
    </row>
    <row r="179" spans="1:5" ht="21.75">
      <c r="A179" s="25"/>
      <c r="B179" s="43"/>
      <c r="C179" s="32"/>
      <c r="D179" s="26"/>
      <c r="E179" s="3"/>
    </row>
    <row r="180" spans="1:5" ht="23.25">
      <c r="A180" s="25"/>
      <c r="B180" s="46"/>
      <c r="C180" s="122"/>
      <c r="D180" s="32"/>
      <c r="E180" s="3"/>
    </row>
    <row r="181" spans="1:5" ht="23.25">
      <c r="A181" s="25"/>
      <c r="B181" s="46"/>
      <c r="C181" s="122"/>
      <c r="D181" s="32"/>
      <c r="E181" s="3"/>
    </row>
    <row r="182" spans="1:5" ht="23.25">
      <c r="A182" s="25"/>
      <c r="B182" s="46"/>
      <c r="C182" s="122"/>
      <c r="D182" s="32"/>
      <c r="E182" s="3"/>
    </row>
    <row r="183" spans="1:5" ht="23.25">
      <c r="A183" s="25"/>
      <c r="B183" s="46"/>
      <c r="C183" s="123"/>
      <c r="D183" s="26"/>
      <c r="E183" s="3"/>
    </row>
    <row r="184" spans="1:5" ht="23.25">
      <c r="A184" s="25"/>
      <c r="B184" s="46"/>
      <c r="C184" s="122"/>
      <c r="D184" s="26"/>
      <c r="E184" s="3"/>
    </row>
    <row r="185" spans="1:9" ht="24">
      <c r="A185" s="4"/>
      <c r="B185" s="8"/>
      <c r="C185" s="124"/>
      <c r="D185" s="124"/>
      <c r="E185" s="3"/>
      <c r="I185" t="s">
        <v>100</v>
      </c>
    </row>
    <row r="186" spans="1:5" ht="16.5" customHeight="1" hidden="1">
      <c r="A186" s="60"/>
      <c r="B186" s="8"/>
      <c r="C186" s="62"/>
      <c r="D186" s="62"/>
      <c r="E186" s="3"/>
    </row>
    <row r="187" spans="1:5" ht="16.5" customHeight="1" hidden="1">
      <c r="A187" s="48"/>
      <c r="B187" s="8"/>
      <c r="C187" s="51"/>
      <c r="D187" s="52"/>
      <c r="E187" s="3"/>
    </row>
    <row r="188" spans="1:5" ht="16.5" customHeight="1" hidden="1">
      <c r="A188" s="48"/>
      <c r="B188" s="4"/>
      <c r="C188" s="68"/>
      <c r="D188" s="68"/>
      <c r="E188" s="3"/>
    </row>
    <row r="189" spans="1:5" ht="24">
      <c r="A189" s="48"/>
      <c r="B189" s="4"/>
      <c r="C189" s="63"/>
      <c r="D189" s="63"/>
      <c r="E189" s="3"/>
    </row>
    <row r="190" spans="1:5" ht="24">
      <c r="A190" s="47"/>
      <c r="B190" s="45"/>
      <c r="C190" s="45"/>
      <c r="D190" s="45"/>
      <c r="E190" s="3"/>
    </row>
    <row r="191" spans="1:5" ht="24">
      <c r="A191" s="47"/>
      <c r="B191" s="45"/>
      <c r="C191" s="45"/>
      <c r="D191" s="45"/>
      <c r="E191" s="3"/>
    </row>
    <row r="192" spans="1:5" ht="24">
      <c r="A192" s="47"/>
      <c r="B192" s="45"/>
      <c r="C192" s="45"/>
      <c r="D192" s="45"/>
      <c r="E192" s="3"/>
    </row>
    <row r="193" spans="1:5" ht="21.75">
      <c r="A193" s="25"/>
      <c r="B193" s="16"/>
      <c r="C193" s="26"/>
      <c r="D193" s="26"/>
      <c r="E193" s="3"/>
    </row>
    <row r="194" spans="1:5" ht="21.75">
      <c r="A194" s="25"/>
      <c r="B194" s="16"/>
      <c r="C194" s="26"/>
      <c r="D194" s="26"/>
      <c r="E194" s="3"/>
    </row>
    <row r="195" spans="1:5" ht="21.75">
      <c r="A195" s="25"/>
      <c r="B195" s="16"/>
      <c r="C195" s="26"/>
      <c r="D195" s="26"/>
      <c r="E195" s="3"/>
    </row>
    <row r="196" spans="1:5" ht="21.75">
      <c r="A196" s="25"/>
      <c r="B196" s="16"/>
      <c r="C196" s="26"/>
      <c r="D196" s="26"/>
      <c r="E196" s="3"/>
    </row>
    <row r="197" spans="1:5" ht="24">
      <c r="A197" s="45"/>
      <c r="B197" s="45"/>
      <c r="C197" s="45"/>
      <c r="D197" s="45"/>
      <c r="E197" s="3"/>
    </row>
    <row r="198" spans="1:5" ht="24">
      <c r="A198" s="45"/>
      <c r="B198" s="45"/>
      <c r="C198" s="45"/>
      <c r="D198" s="45"/>
      <c r="E198" s="3"/>
    </row>
    <row r="199" spans="1:5" ht="24">
      <c r="A199" s="45"/>
      <c r="B199" s="45"/>
      <c r="C199" s="45"/>
      <c r="D199" s="45"/>
      <c r="E199" s="3"/>
    </row>
    <row r="200" spans="1:5" ht="24">
      <c r="A200" s="45"/>
      <c r="B200" s="45"/>
      <c r="C200" s="45"/>
      <c r="D200" s="45"/>
      <c r="E200" s="3"/>
    </row>
    <row r="201" spans="1:5" ht="24">
      <c r="A201" s="45"/>
      <c r="B201" s="45"/>
      <c r="C201" s="45"/>
      <c r="D201" s="45"/>
      <c r="E201" s="3"/>
    </row>
    <row r="202" spans="1:5" ht="24">
      <c r="A202" s="45"/>
      <c r="B202" s="45"/>
      <c r="C202" s="45"/>
      <c r="D202" s="45"/>
      <c r="E202" s="3"/>
    </row>
    <row r="203" spans="1:5" ht="24">
      <c r="A203" s="45"/>
      <c r="B203" s="45"/>
      <c r="C203" s="45"/>
      <c r="D203" s="45"/>
      <c r="E203" s="3"/>
    </row>
    <row r="204" spans="1:5" ht="24">
      <c r="A204" s="45"/>
      <c r="B204" s="45"/>
      <c r="C204" s="45"/>
      <c r="D204" s="45"/>
      <c r="E204" s="3"/>
    </row>
    <row r="205" spans="1:5" ht="24">
      <c r="A205" s="45"/>
      <c r="B205" s="45"/>
      <c r="C205" s="45"/>
      <c r="D205" s="45"/>
      <c r="E205" s="3"/>
    </row>
    <row r="206" spans="1:5" ht="24">
      <c r="A206" s="5"/>
      <c r="B206" s="9"/>
      <c r="C206" s="9"/>
      <c r="D206" s="9"/>
      <c r="E206" s="3"/>
    </row>
    <row r="207" spans="1:5" ht="21.75">
      <c r="A207" s="465" t="s">
        <v>0</v>
      </c>
      <c r="B207" s="465"/>
      <c r="C207" s="465"/>
      <c r="D207" s="465"/>
      <c r="E207" s="3"/>
    </row>
    <row r="208" spans="1:5" ht="21.75">
      <c r="A208" s="465" t="s">
        <v>19</v>
      </c>
      <c r="B208" s="465"/>
      <c r="C208" s="465"/>
      <c r="D208" s="465"/>
      <c r="E208" s="3"/>
    </row>
    <row r="209" spans="1:5" ht="21.75">
      <c r="A209" s="462" t="s">
        <v>98</v>
      </c>
      <c r="B209" s="462"/>
      <c r="C209" s="462"/>
      <c r="D209" s="462"/>
      <c r="E209" s="3"/>
    </row>
    <row r="210" spans="1:5" ht="21.75">
      <c r="A210" s="34"/>
      <c r="B210" s="35" t="s">
        <v>2</v>
      </c>
      <c r="C210" s="34" t="s">
        <v>3</v>
      </c>
      <c r="D210" s="34" t="s">
        <v>4</v>
      </c>
      <c r="E210" s="3"/>
    </row>
    <row r="211" spans="1:5" ht="21.75">
      <c r="A211" s="13" t="s">
        <v>27</v>
      </c>
      <c r="B211" s="37" t="s">
        <v>32</v>
      </c>
      <c r="C211" s="15">
        <v>7057498</v>
      </c>
      <c r="D211" s="33"/>
      <c r="E211" s="3"/>
    </row>
    <row r="212" spans="1:5" ht="21.75">
      <c r="A212" s="13" t="s">
        <v>99</v>
      </c>
      <c r="B212" s="37" t="s">
        <v>33</v>
      </c>
      <c r="C212" s="15">
        <v>254541</v>
      </c>
      <c r="D212" s="14"/>
      <c r="E212" s="3"/>
    </row>
    <row r="213" spans="1:5" ht="21.75" customHeight="1" hidden="1">
      <c r="A213" s="13"/>
      <c r="B213" s="37"/>
      <c r="C213" s="36"/>
      <c r="D213" s="14"/>
      <c r="E213" s="3"/>
    </row>
    <row r="214" spans="1:5" ht="21.75" customHeight="1" hidden="1">
      <c r="A214" s="13"/>
      <c r="B214" s="37"/>
      <c r="C214" s="15"/>
      <c r="D214" s="15"/>
      <c r="E214" s="3"/>
    </row>
    <row r="215" spans="1:5" ht="21.75" customHeight="1" hidden="1">
      <c r="A215" s="13"/>
      <c r="B215" s="37"/>
      <c r="C215" s="15"/>
      <c r="D215" s="15"/>
      <c r="E215" s="3"/>
    </row>
    <row r="216" spans="1:5" ht="21.75" customHeight="1" hidden="1">
      <c r="A216" s="13"/>
      <c r="B216" s="37"/>
      <c r="C216" s="18"/>
      <c r="D216" s="15"/>
      <c r="E216" s="3"/>
    </row>
    <row r="217" spans="1:5" ht="21.75" customHeight="1" hidden="1">
      <c r="A217" s="13"/>
      <c r="B217" s="37"/>
      <c r="C217" s="36"/>
      <c r="D217" s="15"/>
      <c r="E217" s="3"/>
    </row>
    <row r="218" spans="1:5" ht="21.75" customHeight="1" hidden="1">
      <c r="A218" s="13"/>
      <c r="B218" s="37"/>
      <c r="C218" s="15"/>
      <c r="D218" s="15"/>
      <c r="E218" s="3"/>
    </row>
    <row r="219" spans="1:5" ht="21.75" customHeight="1" hidden="1">
      <c r="A219" s="13"/>
      <c r="B219" s="37"/>
      <c r="C219" s="15"/>
      <c r="D219" s="15"/>
      <c r="E219" s="3"/>
    </row>
    <row r="220" spans="1:5" ht="21.75" customHeight="1" hidden="1">
      <c r="A220" s="13"/>
      <c r="B220" s="37"/>
      <c r="C220" s="15"/>
      <c r="D220" s="15"/>
      <c r="E220" s="3"/>
    </row>
    <row r="221" spans="1:5" ht="21.75" customHeight="1" hidden="1">
      <c r="A221" s="13"/>
      <c r="B221" s="37"/>
      <c r="C221" s="15"/>
      <c r="D221" s="15"/>
      <c r="E221" s="3"/>
    </row>
    <row r="222" spans="1:5" ht="21.75" customHeight="1" hidden="1">
      <c r="A222" s="13"/>
      <c r="B222" s="37"/>
      <c r="C222" s="15"/>
      <c r="D222" s="15"/>
      <c r="E222" s="3"/>
    </row>
    <row r="223" spans="1:5" ht="21.75" customHeight="1" hidden="1">
      <c r="A223" s="13"/>
      <c r="B223" s="37"/>
      <c r="C223" s="15"/>
      <c r="D223" s="15"/>
      <c r="E223" s="3"/>
    </row>
    <row r="224" spans="1:5" ht="21.75" customHeight="1" hidden="1">
      <c r="A224" s="13"/>
      <c r="B224" s="37"/>
      <c r="C224" s="15"/>
      <c r="D224" s="15"/>
      <c r="E224" s="3"/>
    </row>
    <row r="225" spans="1:5" ht="21.75" customHeight="1" hidden="1">
      <c r="A225" s="13"/>
      <c r="B225" s="37"/>
      <c r="C225" s="15"/>
      <c r="D225" s="15"/>
      <c r="E225" s="3"/>
    </row>
    <row r="226" spans="1:5" ht="21.75" customHeight="1" hidden="1">
      <c r="A226" s="13"/>
      <c r="B226" s="37"/>
      <c r="C226" s="15"/>
      <c r="D226" s="15"/>
      <c r="E226" s="3"/>
    </row>
    <row r="227" spans="1:5" ht="21.75" customHeight="1" hidden="1">
      <c r="A227" s="13"/>
      <c r="B227" s="37"/>
      <c r="C227" s="15"/>
      <c r="D227" s="15"/>
      <c r="E227" s="3"/>
    </row>
    <row r="228" spans="1:5" ht="21.75" customHeight="1" hidden="1">
      <c r="A228" s="13"/>
      <c r="B228" s="37"/>
      <c r="C228" s="15"/>
      <c r="D228" s="15"/>
      <c r="E228" s="3"/>
    </row>
    <row r="229" spans="1:5" ht="21.75" customHeight="1" hidden="1">
      <c r="A229" s="13"/>
      <c r="B229" s="37"/>
      <c r="C229" s="15"/>
      <c r="D229" s="15"/>
      <c r="E229" s="3"/>
    </row>
    <row r="230" spans="1:5" ht="21.75" customHeight="1" hidden="1">
      <c r="A230" s="13"/>
      <c r="B230" s="37"/>
      <c r="C230" s="15"/>
      <c r="D230" s="15"/>
      <c r="E230" s="3"/>
    </row>
    <row r="231" spans="1:5" ht="21.75" customHeight="1" hidden="1">
      <c r="A231" s="13"/>
      <c r="B231" s="37"/>
      <c r="C231" s="15"/>
      <c r="D231" s="15"/>
      <c r="E231" s="3"/>
    </row>
    <row r="232" spans="1:5" ht="21.75" customHeight="1" hidden="1">
      <c r="A232" s="13"/>
      <c r="B232" s="37"/>
      <c r="C232" s="15"/>
      <c r="D232" s="15"/>
      <c r="E232" s="3"/>
    </row>
    <row r="233" spans="1:5" ht="21.75" customHeight="1" hidden="1">
      <c r="A233" s="13"/>
      <c r="B233" s="37"/>
      <c r="C233" s="15"/>
      <c r="D233" s="15"/>
      <c r="E233" s="7"/>
    </row>
    <row r="234" spans="1:5" ht="21.75" customHeight="1" hidden="1">
      <c r="A234" s="13"/>
      <c r="B234" s="37"/>
      <c r="C234" s="15"/>
      <c r="D234" s="15"/>
      <c r="E234" s="7"/>
    </row>
    <row r="235" spans="1:5" ht="21.75" customHeight="1" hidden="1">
      <c r="A235" s="13"/>
      <c r="B235" s="37"/>
      <c r="C235" s="15"/>
      <c r="D235" s="15"/>
      <c r="E235" s="7"/>
    </row>
    <row r="236" spans="1:5" ht="21.75" hidden="1">
      <c r="A236" s="13"/>
      <c r="B236" s="37"/>
      <c r="C236" s="15"/>
      <c r="D236" s="15"/>
      <c r="E236" s="3"/>
    </row>
    <row r="237" spans="1:4" ht="21.75" hidden="1">
      <c r="A237" s="13"/>
      <c r="B237" s="37"/>
      <c r="C237" s="15"/>
      <c r="D237" s="15"/>
    </row>
    <row r="238" spans="1:4" ht="21.75" hidden="1">
      <c r="A238" s="13"/>
      <c r="B238" s="37"/>
      <c r="C238" s="15"/>
      <c r="D238" s="15"/>
    </row>
    <row r="239" spans="1:4" ht="21.75" hidden="1">
      <c r="A239" s="13"/>
      <c r="B239" s="37"/>
      <c r="C239" s="15"/>
      <c r="D239" s="15"/>
    </row>
    <row r="240" spans="1:4" ht="21.75" hidden="1">
      <c r="A240" s="13"/>
      <c r="B240" s="37"/>
      <c r="C240" s="15"/>
      <c r="D240" s="15"/>
    </row>
    <row r="241" spans="1:4" ht="21.75" hidden="1">
      <c r="A241" s="13"/>
      <c r="B241" s="37"/>
      <c r="C241" s="15"/>
      <c r="D241" s="15"/>
    </row>
    <row r="242" spans="1:4" ht="21.75" hidden="1">
      <c r="A242" s="13"/>
      <c r="B242" s="37"/>
      <c r="C242" s="15"/>
      <c r="D242" s="15"/>
    </row>
    <row r="243" spans="1:4" ht="21.75" hidden="1">
      <c r="A243" s="13"/>
      <c r="B243" s="14"/>
      <c r="C243" s="15"/>
      <c r="D243" s="15"/>
    </row>
    <row r="244" spans="1:4" ht="21.75" hidden="1">
      <c r="A244" s="13"/>
      <c r="B244" s="37"/>
      <c r="C244" s="15"/>
      <c r="D244" s="15"/>
    </row>
    <row r="245" spans="1:4" ht="21.75" hidden="1">
      <c r="A245" s="13"/>
      <c r="B245" s="37"/>
      <c r="C245" s="15"/>
      <c r="D245" s="15"/>
    </row>
    <row r="246" spans="1:4" ht="21.75" hidden="1">
      <c r="A246" s="13"/>
      <c r="B246" s="37"/>
      <c r="C246" s="15"/>
      <c r="D246" s="15"/>
    </row>
    <row r="247" spans="1:4" ht="21.75" hidden="1">
      <c r="A247" s="13"/>
      <c r="B247" s="37"/>
      <c r="C247" s="15"/>
      <c r="D247" s="15"/>
    </row>
    <row r="248" spans="1:4" ht="21.75" hidden="1">
      <c r="A248" s="13"/>
      <c r="B248" s="37"/>
      <c r="C248" s="15"/>
      <c r="D248" s="15"/>
    </row>
    <row r="249" spans="1:4" ht="21.75" hidden="1">
      <c r="A249" s="13"/>
      <c r="B249" s="37"/>
      <c r="C249" s="15"/>
      <c r="D249" s="15"/>
    </row>
    <row r="250" spans="1:4" ht="21.75" hidden="1">
      <c r="A250" s="13"/>
      <c r="B250" s="37"/>
      <c r="C250" s="15"/>
      <c r="D250" s="15"/>
    </row>
    <row r="251" spans="1:4" ht="21.75" hidden="1">
      <c r="A251" s="13"/>
      <c r="B251" s="37"/>
      <c r="C251" s="15"/>
      <c r="D251" s="15"/>
    </row>
    <row r="252" spans="1:4" ht="21.75" hidden="1">
      <c r="A252" s="13"/>
      <c r="B252" s="37"/>
      <c r="C252" s="15"/>
      <c r="D252" s="15"/>
    </row>
    <row r="253" spans="1:4" ht="21.75" hidden="1">
      <c r="A253" s="13"/>
      <c r="B253" s="37"/>
      <c r="C253" s="15"/>
      <c r="D253" s="15"/>
    </row>
    <row r="254" spans="1:4" ht="21.75" hidden="1">
      <c r="A254" s="13"/>
      <c r="B254" s="37"/>
      <c r="C254" s="15"/>
      <c r="D254" s="15"/>
    </row>
    <row r="255" spans="1:4" ht="21.75" hidden="1">
      <c r="A255" s="13"/>
      <c r="B255" s="37"/>
      <c r="C255" s="15"/>
      <c r="D255" s="15"/>
    </row>
    <row r="256" spans="1:4" ht="21.75" hidden="1">
      <c r="A256" s="13"/>
      <c r="B256" s="37"/>
      <c r="C256" s="15"/>
      <c r="D256" s="15"/>
    </row>
    <row r="257" spans="1:4" ht="21.75" hidden="1">
      <c r="A257" s="13"/>
      <c r="B257" s="37"/>
      <c r="C257" s="15"/>
      <c r="D257" s="15"/>
    </row>
    <row r="258" spans="1:4" ht="21.75" hidden="1">
      <c r="A258" s="13"/>
      <c r="B258" s="37"/>
      <c r="C258" s="15"/>
      <c r="D258" s="15"/>
    </row>
    <row r="259" spans="1:4" ht="21.75" hidden="1">
      <c r="A259" s="13"/>
      <c r="B259" s="37"/>
      <c r="C259" s="15"/>
      <c r="D259" s="15"/>
    </row>
    <row r="260" spans="1:4" ht="21.75" hidden="1">
      <c r="A260" s="13"/>
      <c r="B260" s="37"/>
      <c r="C260" s="15"/>
      <c r="D260" s="15"/>
    </row>
    <row r="261" spans="1:4" ht="21.75" hidden="1">
      <c r="A261" s="13"/>
      <c r="B261" s="37"/>
      <c r="C261" s="15"/>
      <c r="D261" s="15"/>
    </row>
    <row r="262" spans="1:4" ht="21.75" hidden="1">
      <c r="A262" s="13"/>
      <c r="B262" s="37"/>
      <c r="C262" s="15"/>
      <c r="D262" s="15"/>
    </row>
    <row r="263" spans="1:4" ht="21.75">
      <c r="A263" s="13" t="s">
        <v>28</v>
      </c>
      <c r="B263" s="37" t="s">
        <v>33</v>
      </c>
      <c r="C263" s="18">
        <v>1079175</v>
      </c>
      <c r="D263" s="15"/>
    </row>
    <row r="264" spans="1:4" ht="21.75">
      <c r="A264" s="13" t="s">
        <v>29</v>
      </c>
      <c r="B264" s="37" t="s">
        <v>33</v>
      </c>
      <c r="C264" s="36">
        <v>427190</v>
      </c>
      <c r="D264" s="15"/>
    </row>
    <row r="265" spans="1:4" ht="21.75">
      <c r="A265" s="13" t="s">
        <v>30</v>
      </c>
      <c r="B265" s="37" t="s">
        <v>33</v>
      </c>
      <c r="C265" s="15">
        <v>5601708</v>
      </c>
      <c r="D265" s="15"/>
    </row>
    <row r="266" spans="1:4" ht="21.75">
      <c r="A266" s="13" t="s">
        <v>31</v>
      </c>
      <c r="B266" s="37" t="s">
        <v>34</v>
      </c>
      <c r="C266" s="15">
        <v>3022906</v>
      </c>
      <c r="D266" s="15"/>
    </row>
    <row r="267" spans="1:4" ht="21.75">
      <c r="A267" s="13" t="s">
        <v>102</v>
      </c>
      <c r="B267" s="37"/>
      <c r="C267" s="15">
        <v>52717</v>
      </c>
      <c r="D267" s="15"/>
    </row>
    <row r="268" spans="1:4" ht="21.75">
      <c r="A268" s="13" t="s">
        <v>26</v>
      </c>
      <c r="B268" s="37"/>
      <c r="C268" s="15">
        <v>35594</v>
      </c>
      <c r="D268" s="15"/>
    </row>
    <row r="269" spans="1:4" ht="21.75">
      <c r="A269" s="13" t="s">
        <v>10</v>
      </c>
      <c r="B269" s="37" t="s">
        <v>35</v>
      </c>
      <c r="C269" s="15"/>
      <c r="D269" s="15">
        <v>4866773</v>
      </c>
    </row>
    <row r="270" spans="1:4" ht="21.75">
      <c r="A270" s="13" t="s">
        <v>15</v>
      </c>
      <c r="B270" s="37"/>
      <c r="C270" s="15"/>
      <c r="D270" s="15">
        <v>5769625</v>
      </c>
    </row>
    <row r="271" spans="1:4" ht="21.75">
      <c r="A271" s="13" t="s">
        <v>20</v>
      </c>
      <c r="B271" s="37"/>
      <c r="C271" s="15"/>
      <c r="D271" s="15">
        <v>20000</v>
      </c>
    </row>
    <row r="272" spans="1:4" ht="21.75">
      <c r="A272" s="13" t="s">
        <v>103</v>
      </c>
      <c r="B272" s="37" t="s">
        <v>36</v>
      </c>
      <c r="C272" s="15"/>
      <c r="D272" s="15">
        <v>567208</v>
      </c>
    </row>
    <row r="273" spans="1:4" ht="21.75">
      <c r="A273" s="13" t="s">
        <v>11</v>
      </c>
      <c r="B273" s="37"/>
      <c r="C273" s="15"/>
      <c r="D273" s="15">
        <v>427190</v>
      </c>
    </row>
    <row r="274" spans="1:4" ht="21.75">
      <c r="A274" s="13" t="s">
        <v>18</v>
      </c>
      <c r="B274" s="37" t="s">
        <v>105</v>
      </c>
      <c r="C274" s="15"/>
      <c r="D274" s="15">
        <v>4784668</v>
      </c>
    </row>
    <row r="275" spans="1:4" ht="21.75">
      <c r="A275" s="13" t="s">
        <v>22</v>
      </c>
      <c r="B275" s="37" t="s">
        <v>52</v>
      </c>
      <c r="C275" s="15"/>
      <c r="D275" s="15">
        <v>195136</v>
      </c>
    </row>
    <row r="276" spans="1:4" ht="21.75">
      <c r="A276" s="13" t="s">
        <v>104</v>
      </c>
      <c r="B276" s="37"/>
      <c r="C276" s="15"/>
      <c r="D276" s="15">
        <v>890730</v>
      </c>
    </row>
    <row r="277" spans="1:4" ht="21.75">
      <c r="A277" s="31" t="s">
        <v>25</v>
      </c>
      <c r="B277" s="73"/>
      <c r="C277" s="15"/>
      <c r="D277" s="15">
        <v>10000</v>
      </c>
    </row>
    <row r="278" spans="1:4" ht="21.75" hidden="1">
      <c r="A278" s="25"/>
      <c r="B278" s="44"/>
      <c r="C278" s="15"/>
      <c r="D278" s="15"/>
    </row>
    <row r="279" spans="1:4" ht="21.75" hidden="1">
      <c r="A279" s="25"/>
      <c r="B279" s="44"/>
      <c r="C279" s="15"/>
      <c r="D279" s="15"/>
    </row>
    <row r="280" spans="1:4" ht="22.5" thickBot="1">
      <c r="A280" s="25"/>
      <c r="B280" s="44"/>
      <c r="C280" s="22">
        <v>17531332</v>
      </c>
      <c r="D280" s="22">
        <v>17531332</v>
      </c>
    </row>
    <row r="281" spans="1:4" ht="23.25" hidden="1" thickBot="1" thickTop="1">
      <c r="A281" s="13"/>
      <c r="B281" s="37"/>
      <c r="C281" s="72"/>
      <c r="D281" s="72"/>
    </row>
    <row r="282" spans="1:4" ht="22.5" hidden="1" thickTop="1">
      <c r="A282" s="13"/>
      <c r="B282" s="37"/>
      <c r="C282" s="15"/>
      <c r="D282" s="15"/>
    </row>
    <row r="283" spans="1:4" ht="22.5" hidden="1" thickTop="1">
      <c r="A283" s="13"/>
      <c r="B283" s="37"/>
      <c r="C283" s="15"/>
      <c r="D283" s="15"/>
    </row>
    <row r="284" spans="1:4" ht="21.75" customHeight="1" hidden="1">
      <c r="A284" s="13"/>
      <c r="B284" s="37"/>
      <c r="C284" s="15"/>
      <c r="D284" s="15"/>
    </row>
    <row r="285" spans="1:4" ht="22.5" hidden="1" thickTop="1">
      <c r="A285" s="13"/>
      <c r="B285" s="37"/>
      <c r="C285" s="15"/>
      <c r="D285" s="15"/>
    </row>
    <row r="286" spans="1:4" ht="22.5" hidden="1" thickTop="1">
      <c r="A286" s="13"/>
      <c r="B286" s="37"/>
      <c r="C286" s="15"/>
      <c r="D286" s="15"/>
    </row>
    <row r="287" spans="1:4" ht="22.5" hidden="1" thickTop="1">
      <c r="A287" s="13"/>
      <c r="B287" s="37"/>
      <c r="C287" s="15"/>
      <c r="D287" s="15"/>
    </row>
    <row r="288" spans="1:4" ht="22.5" hidden="1" thickTop="1">
      <c r="A288" s="13"/>
      <c r="B288" s="37"/>
      <c r="C288" s="15"/>
      <c r="D288" s="15"/>
    </row>
    <row r="289" spans="1:4" ht="22.5" hidden="1" thickTop="1">
      <c r="A289" s="13"/>
      <c r="B289" s="37"/>
      <c r="C289" s="15"/>
      <c r="D289" s="15"/>
    </row>
    <row r="290" spans="1:4" ht="22.5" hidden="1" thickTop="1">
      <c r="A290" s="13"/>
      <c r="B290" s="37"/>
      <c r="C290" s="15"/>
      <c r="D290" s="15"/>
    </row>
    <row r="291" spans="1:4" ht="22.5" hidden="1" thickTop="1">
      <c r="A291" s="13"/>
      <c r="B291" s="37"/>
      <c r="C291" s="15"/>
      <c r="D291" s="15"/>
    </row>
    <row r="292" spans="1:4" ht="22.5" hidden="1" thickTop="1">
      <c r="A292" s="13"/>
      <c r="B292" s="37"/>
      <c r="C292" s="15"/>
      <c r="D292" s="15"/>
    </row>
    <row r="293" spans="1:4" ht="22.5" hidden="1" thickTop="1">
      <c r="A293" s="13"/>
      <c r="B293" s="37"/>
      <c r="C293" s="15"/>
      <c r="D293" s="18"/>
    </row>
    <row r="294" spans="1:4" ht="22.5" hidden="1" thickTop="1">
      <c r="A294" s="13"/>
      <c r="B294" s="39"/>
      <c r="C294" s="18"/>
      <c r="D294" s="18"/>
    </row>
    <row r="295" spans="1:4" ht="22.5" hidden="1" thickTop="1">
      <c r="A295" s="17"/>
      <c r="B295" s="14"/>
      <c r="C295" s="17"/>
      <c r="D295" s="15"/>
    </row>
    <row r="296" spans="1:4" ht="22.5" hidden="1" thickTop="1">
      <c r="A296" s="17"/>
      <c r="B296" s="17"/>
      <c r="C296" s="17"/>
      <c r="D296" s="15"/>
    </row>
    <row r="297" spans="1:4" ht="22.5" hidden="1" thickTop="1">
      <c r="A297" s="17"/>
      <c r="B297" s="17"/>
      <c r="C297" s="17"/>
      <c r="D297" s="15"/>
    </row>
    <row r="298" spans="1:4" ht="22.5" hidden="1" thickTop="1">
      <c r="A298" s="19"/>
      <c r="B298" s="19"/>
      <c r="C298" s="17"/>
      <c r="D298" s="15"/>
    </row>
    <row r="299" spans="1:4" ht="22.5" hidden="1" thickTop="1">
      <c r="A299" s="17"/>
      <c r="B299" s="17"/>
      <c r="C299" s="17"/>
      <c r="D299" s="15"/>
    </row>
    <row r="300" spans="1:4" ht="23.25" hidden="1" thickBot="1" thickTop="1">
      <c r="A300" s="17"/>
      <c r="B300" s="17"/>
      <c r="C300" s="21"/>
      <c r="D300" s="22"/>
    </row>
    <row r="301" spans="1:4" ht="22.5" hidden="1" thickTop="1">
      <c r="A301" s="17"/>
      <c r="B301" s="14"/>
      <c r="C301" s="15"/>
      <c r="D301" s="15"/>
    </row>
    <row r="302" spans="1:4" ht="22.5" hidden="1" thickTop="1">
      <c r="A302" s="17"/>
      <c r="B302" s="14"/>
      <c r="C302" s="15"/>
      <c r="D302" s="15"/>
    </row>
    <row r="303" spans="1:4" ht="22.5" hidden="1" thickTop="1">
      <c r="A303" s="17"/>
      <c r="B303" s="14"/>
      <c r="C303" s="15"/>
      <c r="D303" s="15"/>
    </row>
    <row r="304" spans="1:4" ht="22.5" hidden="1" thickTop="1">
      <c r="A304" s="17"/>
      <c r="B304" s="14"/>
      <c r="C304" s="15"/>
      <c r="D304" s="15"/>
    </row>
    <row r="305" spans="1:4" ht="22.5" hidden="1" thickTop="1">
      <c r="A305" s="23"/>
      <c r="B305" s="14"/>
      <c r="C305" s="15"/>
      <c r="D305" s="15"/>
    </row>
    <row r="306" spans="1:4" ht="22.5" hidden="1" thickTop="1">
      <c r="A306" s="24"/>
      <c r="B306" s="20"/>
      <c r="C306" s="15"/>
      <c r="D306" s="15"/>
    </row>
    <row r="307" spans="1:4" ht="22.5" hidden="1" thickTop="1">
      <c r="A307" s="19"/>
      <c r="B307" s="20"/>
      <c r="C307" s="15"/>
      <c r="D307" s="15"/>
    </row>
    <row r="308" spans="1:4" ht="22.5" hidden="1" thickTop="1">
      <c r="A308" s="69"/>
      <c r="B308" s="70"/>
      <c r="C308" s="71"/>
      <c r="D308" s="71"/>
    </row>
    <row r="309" spans="1:4" ht="22.5" hidden="1" thickTop="1">
      <c r="A309" s="25"/>
      <c r="B309" s="16"/>
      <c r="C309" s="26"/>
      <c r="D309" s="26"/>
    </row>
    <row r="310" spans="1:4" ht="22.5" thickTop="1">
      <c r="A310" s="463"/>
      <c r="B310" s="463"/>
      <c r="C310" s="463"/>
      <c r="D310" s="463"/>
    </row>
    <row r="311" spans="1:4" ht="21.75">
      <c r="A311" s="27"/>
      <c r="B311" s="27"/>
      <c r="C311" s="27"/>
      <c r="D311" s="27"/>
    </row>
    <row r="312" spans="1:4" ht="21.75">
      <c r="A312" s="27"/>
      <c r="B312" s="27"/>
      <c r="C312" s="27"/>
      <c r="D312" s="27"/>
    </row>
    <row r="313" spans="1:4" ht="21.75">
      <c r="A313" s="25"/>
      <c r="B313" s="16"/>
      <c r="C313" s="26" t="s">
        <v>24</v>
      </c>
      <c r="D313" s="26"/>
    </row>
    <row r="314" spans="1:4" ht="21.75">
      <c r="A314" s="25" t="s">
        <v>106</v>
      </c>
      <c r="B314" s="16"/>
      <c r="C314" s="26"/>
      <c r="D314" s="26"/>
    </row>
    <row r="315" spans="1:4" ht="21.75">
      <c r="A315" s="25" t="s">
        <v>107</v>
      </c>
      <c r="B315" s="16"/>
      <c r="C315" s="26"/>
      <c r="D315" s="26"/>
    </row>
    <row r="316" spans="1:4" ht="21.75">
      <c r="A316" s="25"/>
      <c r="B316" s="16"/>
      <c r="C316" s="26"/>
      <c r="D316" s="26"/>
    </row>
    <row r="317" spans="1:4" ht="21.75">
      <c r="A317" s="28"/>
      <c r="B317" s="16"/>
      <c r="C317" s="16"/>
      <c r="D317" s="16"/>
    </row>
    <row r="318" spans="1:4" ht="21.75">
      <c r="A318" s="25"/>
      <c r="B318" s="16"/>
      <c r="C318" s="26"/>
      <c r="D318" s="26"/>
    </row>
    <row r="319" spans="1:4" ht="21.75">
      <c r="A319" s="25"/>
      <c r="B319" s="16"/>
      <c r="C319" s="26"/>
      <c r="D319" s="26"/>
    </row>
    <row r="320" spans="1:4" ht="21.75">
      <c r="A320" s="25"/>
      <c r="B320" s="16"/>
      <c r="C320" s="26"/>
      <c r="D320" s="26"/>
    </row>
    <row r="321" spans="1:4" ht="21.75">
      <c r="A321" s="25"/>
      <c r="B321" s="16"/>
      <c r="C321" s="26"/>
      <c r="D321" s="26"/>
    </row>
    <row r="322" spans="1:4" ht="21.75" customHeight="1" hidden="1">
      <c r="A322" s="25"/>
      <c r="B322" s="16"/>
      <c r="C322" s="26"/>
      <c r="D322" s="26"/>
    </row>
    <row r="323" spans="1:4" ht="21.75" customHeight="1" hidden="1">
      <c r="A323" s="25"/>
      <c r="B323" s="16"/>
      <c r="C323" s="26"/>
      <c r="D323" s="26"/>
    </row>
    <row r="324" spans="1:4" ht="21.75" customHeight="1" hidden="1">
      <c r="A324" s="11"/>
      <c r="B324" s="12"/>
      <c r="C324" s="74"/>
      <c r="D324" s="74"/>
    </row>
    <row r="325" spans="1:4" ht="21.75" customHeight="1" hidden="1">
      <c r="A325" s="17"/>
      <c r="B325" s="37"/>
      <c r="C325" s="13"/>
      <c r="D325" s="26"/>
    </row>
    <row r="326" spans="1:4" ht="21.75" customHeight="1" hidden="1">
      <c r="A326" s="13"/>
      <c r="B326" s="39"/>
      <c r="C326" s="17"/>
      <c r="D326" s="26"/>
    </row>
    <row r="327" spans="1:4" ht="21.75" customHeight="1" hidden="1">
      <c r="A327" s="13"/>
      <c r="B327" s="39"/>
      <c r="C327" s="17"/>
      <c r="D327" s="26"/>
    </row>
    <row r="328" spans="1:4" ht="21.75" customHeight="1" hidden="1">
      <c r="A328" s="13"/>
      <c r="B328" s="40"/>
      <c r="C328" s="17"/>
      <c r="D328" s="26"/>
    </row>
    <row r="329" spans="1:4" ht="21.75" customHeight="1" hidden="1">
      <c r="A329" s="13"/>
      <c r="B329" s="39"/>
      <c r="C329" s="17"/>
      <c r="D329" s="26"/>
    </row>
    <row r="330" spans="1:4" ht="21.75" customHeight="1" hidden="1">
      <c r="A330" s="13"/>
      <c r="B330" s="40"/>
      <c r="C330" s="17"/>
      <c r="D330" s="26"/>
    </row>
    <row r="331" spans="1:4" ht="21.75" customHeight="1" hidden="1">
      <c r="A331" s="13"/>
      <c r="B331" s="40"/>
      <c r="C331" s="17"/>
      <c r="D331" s="26"/>
    </row>
    <row r="332" spans="1:4" ht="21.75" customHeight="1" hidden="1">
      <c r="A332" s="13"/>
      <c r="B332" s="40"/>
      <c r="C332" s="19"/>
      <c r="D332" s="26"/>
    </row>
    <row r="333" spans="1:4" ht="21.75" customHeight="1" hidden="1">
      <c r="A333" s="13"/>
      <c r="B333" s="39"/>
      <c r="C333" s="17"/>
      <c r="D333" s="26"/>
    </row>
    <row r="334" spans="1:4" ht="21.75" customHeight="1" hidden="1">
      <c r="A334" s="13"/>
      <c r="B334" s="39"/>
      <c r="C334" s="13"/>
      <c r="D334" s="26"/>
    </row>
    <row r="335" spans="1:4" ht="21.75" customHeight="1" hidden="1">
      <c r="A335" s="13"/>
      <c r="B335" s="39"/>
      <c r="C335" s="13"/>
      <c r="D335" s="26"/>
    </row>
    <row r="336" spans="1:4" ht="21.75" customHeight="1" hidden="1">
      <c r="A336" s="31"/>
      <c r="B336" s="41"/>
      <c r="C336" s="31"/>
      <c r="D336" s="38"/>
    </row>
    <row r="337" spans="1:4" ht="22.5" customHeight="1" hidden="1" thickBot="1">
      <c r="A337" s="25"/>
      <c r="B337" s="29"/>
      <c r="C337" s="22"/>
      <c r="D337" s="30"/>
    </row>
    <row r="338" spans="1:4" ht="22.5" customHeight="1" hidden="1" thickTop="1">
      <c r="A338" s="25"/>
      <c r="B338" s="16"/>
      <c r="C338" s="26"/>
      <c r="D338" s="26"/>
    </row>
    <row r="339" spans="1:4" ht="21.75">
      <c r="A339" s="25"/>
      <c r="B339" s="16"/>
      <c r="C339" s="26"/>
      <c r="D339" s="26"/>
    </row>
    <row r="340" spans="1:4" ht="21.75">
      <c r="A340" s="25"/>
      <c r="B340" s="16"/>
      <c r="C340" s="26"/>
      <c r="D340" s="26"/>
    </row>
    <row r="341" spans="1:4" ht="21.75">
      <c r="A341" s="25"/>
      <c r="B341" s="16"/>
      <c r="C341" s="26"/>
      <c r="D341" s="26"/>
    </row>
    <row r="342" spans="1:4" ht="21.75">
      <c r="A342" s="54"/>
      <c r="B342" s="54"/>
      <c r="C342" s="54"/>
      <c r="D342" s="54"/>
    </row>
    <row r="343" spans="1:4" ht="21.75">
      <c r="A343" s="28"/>
      <c r="B343" s="16"/>
      <c r="C343" s="65"/>
      <c r="D343" s="65"/>
    </row>
    <row r="344" spans="1:4" ht="21.75">
      <c r="A344" s="28"/>
      <c r="B344" s="16"/>
      <c r="C344" s="16"/>
      <c r="D344" s="16"/>
    </row>
    <row r="345" spans="1:4" ht="21.75">
      <c r="A345" s="28"/>
      <c r="B345" s="16"/>
      <c r="C345" s="16"/>
      <c r="D345" s="16"/>
    </row>
    <row r="346" spans="1:4" ht="21.75">
      <c r="A346" s="28"/>
      <c r="B346" s="16"/>
      <c r="C346" s="16"/>
      <c r="D346" s="16"/>
    </row>
    <row r="347" spans="1:4" ht="21.75">
      <c r="A347" s="28"/>
      <c r="B347" s="16"/>
      <c r="C347" s="16"/>
      <c r="D347" s="16"/>
    </row>
    <row r="348" spans="1:4" ht="21.75">
      <c r="A348" s="25"/>
      <c r="B348" s="16"/>
      <c r="C348" s="26"/>
      <c r="D348" s="26"/>
    </row>
    <row r="349" spans="1:4" ht="21.75">
      <c r="A349" s="25"/>
      <c r="B349" s="16"/>
      <c r="C349" s="26"/>
      <c r="D349" s="26"/>
    </row>
    <row r="350" spans="1:4" ht="21.75">
      <c r="A350" s="25"/>
      <c r="B350" s="16"/>
      <c r="C350" s="26"/>
      <c r="D350" s="26"/>
    </row>
    <row r="351" spans="1:4" ht="21.75">
      <c r="A351" s="25"/>
      <c r="B351" s="16"/>
      <c r="C351" s="26"/>
      <c r="D351" s="26"/>
    </row>
  </sheetData>
  <sheetProtection/>
  <mergeCells count="7">
    <mergeCell ref="A209:D209"/>
    <mergeCell ref="A310:D310"/>
    <mergeCell ref="A3:D3"/>
    <mergeCell ref="A4:D4"/>
    <mergeCell ref="A5:D5"/>
    <mergeCell ref="A207:D207"/>
    <mergeCell ref="A208:D208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268"/>
  <sheetViews>
    <sheetView tabSelected="1" zoomScalePageLayoutView="0" workbookViewId="0" topLeftCell="A109">
      <selection activeCell="I101" sqref="I101"/>
    </sheetView>
  </sheetViews>
  <sheetFormatPr defaultColWidth="9.140625" defaultRowHeight="21.75"/>
  <cols>
    <col min="1" max="1" width="23.421875" style="0" customWidth="1"/>
    <col min="2" max="2" width="3.140625" style="0" customWidth="1"/>
    <col min="3" max="3" width="14.8515625" style="0" customWidth="1"/>
    <col min="4" max="4" width="3.00390625" style="0" customWidth="1"/>
    <col min="5" max="5" width="12.7109375" style="0" customWidth="1"/>
    <col min="6" max="6" width="3.00390625" style="0" customWidth="1"/>
    <col min="7" max="7" width="13.57421875" style="0" customWidth="1"/>
    <col min="8" max="8" width="5.7109375" style="0" customWidth="1"/>
    <col min="9" max="9" width="13.7109375" style="0" customWidth="1"/>
    <col min="10" max="10" width="5.00390625" style="0" customWidth="1"/>
    <col min="11" max="11" width="6.140625" style="0" customWidth="1"/>
    <col min="12" max="12" width="20.28125" style="0" customWidth="1"/>
    <col min="13" max="13" width="3.7109375" style="0" customWidth="1"/>
    <col min="14" max="14" width="14.8515625" style="0" customWidth="1"/>
    <col min="15" max="15" width="4.140625" style="0" customWidth="1"/>
    <col min="16" max="16" width="16.421875" style="0" customWidth="1"/>
    <col min="17" max="17" width="5.7109375" style="0" customWidth="1"/>
    <col min="18" max="18" width="9.140625" style="0" customWidth="1"/>
    <col min="19" max="19" width="6.7109375" style="0" customWidth="1"/>
    <col min="20" max="20" width="11.8515625" style="0" customWidth="1"/>
    <col min="21" max="21" width="11.421875" style="0" customWidth="1"/>
    <col min="22" max="22" width="16.8515625" style="0" customWidth="1"/>
    <col min="24" max="24" width="13.28125" style="0" customWidth="1"/>
    <col min="25" max="25" width="8.140625" style="0" customWidth="1"/>
    <col min="26" max="26" width="13.421875" style="0" customWidth="1"/>
    <col min="27" max="27" width="7.7109375" style="0" customWidth="1"/>
    <col min="32" max="32" width="14.8515625" style="0" customWidth="1"/>
    <col min="34" max="34" width="11.7109375" style="0" customWidth="1"/>
    <col min="36" max="36" width="12.421875" style="0" customWidth="1"/>
    <col min="42" max="42" width="17.00390625" style="0" customWidth="1"/>
    <col min="43" max="43" width="8.57421875" style="0" customWidth="1"/>
    <col min="44" max="44" width="12.8515625" style="0" customWidth="1"/>
    <col min="45" max="45" width="7.7109375" style="0" customWidth="1"/>
    <col min="46" max="46" width="15.00390625" style="0" customWidth="1"/>
    <col min="47" max="47" width="7.140625" style="0" customWidth="1"/>
  </cols>
  <sheetData>
    <row r="1" ht="21.75" hidden="1"/>
    <row r="2" spans="1:6" ht="21.75" hidden="1">
      <c r="A2" s="10"/>
      <c r="B2" s="10"/>
      <c r="C2" s="10"/>
      <c r="D2" s="10"/>
      <c r="E2" s="10"/>
      <c r="F2" s="10"/>
    </row>
    <row r="3" spans="1:6" ht="21.75">
      <c r="A3" s="10"/>
      <c r="B3" s="10"/>
      <c r="C3" s="10"/>
      <c r="D3" s="10"/>
      <c r="E3" s="10"/>
      <c r="F3" s="10"/>
    </row>
    <row r="4" spans="1:52" ht="19.5" customHeight="1">
      <c r="A4" s="78" t="s">
        <v>0</v>
      </c>
      <c r="B4" s="78"/>
      <c r="C4" s="78"/>
      <c r="D4" s="78"/>
      <c r="E4" s="78"/>
      <c r="F4" s="79"/>
      <c r="G4" s="78" t="s">
        <v>85</v>
      </c>
      <c r="H4" s="78"/>
      <c r="I4" s="78"/>
      <c r="J4" s="78"/>
      <c r="K4" s="182"/>
      <c r="L4" s="80"/>
      <c r="M4" s="80"/>
      <c r="N4" s="80"/>
      <c r="O4" s="80"/>
      <c r="P4" s="80"/>
      <c r="Q4" s="80"/>
      <c r="R4" s="80"/>
      <c r="S4" s="80"/>
      <c r="T4" s="80"/>
      <c r="U4" s="80"/>
      <c r="V4" s="253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3"/>
    </row>
    <row r="5" spans="1:52" ht="19.5" customHeight="1">
      <c r="A5" s="80"/>
      <c r="B5" s="80"/>
      <c r="C5" s="80"/>
      <c r="D5" s="80"/>
      <c r="E5" s="80"/>
      <c r="F5" s="81"/>
      <c r="G5" s="80" t="s">
        <v>86</v>
      </c>
      <c r="H5" s="80"/>
      <c r="I5" s="80"/>
      <c r="J5" s="80"/>
      <c r="K5" s="7"/>
      <c r="L5" s="80"/>
      <c r="M5" s="80"/>
      <c r="N5" s="80"/>
      <c r="O5" s="80"/>
      <c r="P5" s="80"/>
      <c r="Q5" s="80"/>
      <c r="R5" s="80"/>
      <c r="S5" s="80"/>
      <c r="T5" s="80"/>
      <c r="U5" s="80"/>
      <c r="V5" s="7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3"/>
    </row>
    <row r="6" spans="1:52" ht="19.5" customHeight="1">
      <c r="A6" s="82"/>
      <c r="B6" s="82" t="s">
        <v>87</v>
      </c>
      <c r="C6" s="82"/>
      <c r="D6" s="82"/>
      <c r="E6" s="82"/>
      <c r="F6" s="83"/>
      <c r="G6" s="82"/>
      <c r="H6" s="82"/>
      <c r="I6" s="82"/>
      <c r="J6" s="82"/>
      <c r="K6" s="149"/>
      <c r="L6" s="80"/>
      <c r="M6" s="80"/>
      <c r="N6" s="80"/>
      <c r="O6" s="80"/>
      <c r="P6" s="80"/>
      <c r="Q6" s="80"/>
      <c r="R6" s="80"/>
      <c r="S6" s="80"/>
      <c r="T6" s="80"/>
      <c r="U6" s="80"/>
      <c r="V6" s="7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3"/>
    </row>
    <row r="7" spans="1:52" ht="19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7"/>
      <c r="L7" s="80"/>
      <c r="M7" s="80"/>
      <c r="N7" s="80"/>
      <c r="O7" s="80"/>
      <c r="P7" s="80"/>
      <c r="Q7" s="80"/>
      <c r="R7" s="80"/>
      <c r="S7" s="80"/>
      <c r="T7" s="80"/>
      <c r="U7" s="80"/>
      <c r="V7" s="7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3"/>
    </row>
    <row r="8" spans="1:52" ht="19.5" customHeight="1">
      <c r="A8" s="80" t="s">
        <v>357</v>
      </c>
      <c r="B8" s="80"/>
      <c r="C8" s="80"/>
      <c r="D8" s="80"/>
      <c r="E8" s="80"/>
      <c r="F8" s="80"/>
      <c r="G8" s="513">
        <v>6958053.6</v>
      </c>
      <c r="H8" s="513"/>
      <c r="I8" s="513"/>
      <c r="J8" s="80" t="s">
        <v>21</v>
      </c>
      <c r="K8" s="106"/>
      <c r="L8" s="80"/>
      <c r="M8" s="80"/>
      <c r="N8" s="80"/>
      <c r="O8" s="80"/>
      <c r="P8" s="80"/>
      <c r="Q8" s="80"/>
      <c r="R8" s="513"/>
      <c r="S8" s="513"/>
      <c r="T8" s="513"/>
      <c r="U8" s="80"/>
      <c r="V8" s="7"/>
      <c r="W8" s="80"/>
      <c r="X8" s="80"/>
      <c r="Y8" s="80"/>
      <c r="Z8" s="80"/>
      <c r="AA8" s="80"/>
      <c r="AB8" s="513"/>
      <c r="AC8" s="513"/>
      <c r="AD8" s="513"/>
      <c r="AE8" s="80"/>
      <c r="AF8" s="80"/>
      <c r="AG8" s="80"/>
      <c r="AH8" s="80"/>
      <c r="AI8" s="80"/>
      <c r="AJ8" s="80"/>
      <c r="AK8" s="80"/>
      <c r="AL8" s="513"/>
      <c r="AM8" s="513"/>
      <c r="AN8" s="513"/>
      <c r="AO8" s="80"/>
      <c r="AP8" s="80"/>
      <c r="AQ8" s="80"/>
      <c r="AR8" s="80"/>
      <c r="AS8" s="80"/>
      <c r="AT8" s="80"/>
      <c r="AU8" s="80"/>
      <c r="AV8" s="513"/>
      <c r="AW8" s="513"/>
      <c r="AX8" s="513"/>
      <c r="AY8" s="80"/>
      <c r="AZ8" s="3"/>
    </row>
    <row r="9" spans="1:52" ht="19.5" customHeight="1">
      <c r="A9" s="80" t="s">
        <v>296</v>
      </c>
      <c r="B9" s="80"/>
      <c r="C9" s="80"/>
      <c r="D9" s="80"/>
      <c r="E9" s="80"/>
      <c r="F9" s="80"/>
      <c r="G9" s="80"/>
      <c r="H9" s="80"/>
      <c r="I9" s="80"/>
      <c r="J9" s="80"/>
      <c r="K9" s="106"/>
      <c r="L9" s="89"/>
      <c r="M9" s="107"/>
      <c r="N9" s="108"/>
      <c r="O9" s="107"/>
      <c r="P9" s="108"/>
      <c r="Q9" s="80"/>
      <c r="R9" s="80"/>
      <c r="S9" s="80"/>
      <c r="T9" s="80"/>
      <c r="U9" s="80"/>
      <c r="V9" s="7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3"/>
    </row>
    <row r="10" spans="1:52" ht="19.5" customHeight="1">
      <c r="A10" s="515" t="s">
        <v>89</v>
      </c>
      <c r="B10" s="515"/>
      <c r="C10" s="515" t="s">
        <v>90</v>
      </c>
      <c r="D10" s="515"/>
      <c r="E10" s="515"/>
      <c r="F10" s="515"/>
      <c r="G10" s="89" t="s">
        <v>37</v>
      </c>
      <c r="H10" s="80"/>
      <c r="I10" s="80"/>
      <c r="J10" s="80"/>
      <c r="K10" s="106"/>
      <c r="L10" s="251"/>
      <c r="M10" s="107"/>
      <c r="N10" s="91"/>
      <c r="O10" s="107"/>
      <c r="P10" s="100"/>
      <c r="Q10" s="107"/>
      <c r="R10" s="80"/>
      <c r="S10" s="80"/>
      <c r="T10" s="80"/>
      <c r="U10" s="80"/>
      <c r="V10" s="7"/>
      <c r="W10" s="107"/>
      <c r="X10" s="107"/>
      <c r="Y10" s="107"/>
      <c r="Z10" s="515"/>
      <c r="AA10" s="515"/>
      <c r="AB10" s="80"/>
      <c r="AC10" s="80"/>
      <c r="AD10" s="80"/>
      <c r="AE10" s="80"/>
      <c r="AF10" s="515"/>
      <c r="AG10" s="515"/>
      <c r="AH10" s="515"/>
      <c r="AI10" s="515"/>
      <c r="AJ10" s="515"/>
      <c r="AK10" s="515"/>
      <c r="AL10" s="80"/>
      <c r="AM10" s="80"/>
      <c r="AN10" s="80"/>
      <c r="AO10" s="80"/>
      <c r="AP10" s="515"/>
      <c r="AQ10" s="515"/>
      <c r="AR10" s="515"/>
      <c r="AS10" s="515"/>
      <c r="AT10" s="515"/>
      <c r="AU10" s="515"/>
      <c r="AV10" s="80"/>
      <c r="AW10" s="80"/>
      <c r="AX10" s="80"/>
      <c r="AY10" s="80"/>
      <c r="AZ10" s="3"/>
    </row>
    <row r="11" spans="1:52" ht="19.5" customHeight="1">
      <c r="A11" s="109"/>
      <c r="B11" s="89"/>
      <c r="C11" s="109"/>
      <c r="D11" s="89"/>
      <c r="E11" s="89"/>
      <c r="F11" s="89"/>
      <c r="G11" s="80"/>
      <c r="H11" s="80"/>
      <c r="I11" s="80"/>
      <c r="J11" s="80"/>
      <c r="K11" s="106"/>
      <c r="L11" s="251"/>
      <c r="M11" s="107"/>
      <c r="N11" s="91"/>
      <c r="O11" s="107"/>
      <c r="P11" s="100"/>
      <c r="Q11" s="107"/>
      <c r="R11" s="80"/>
      <c r="S11" s="80"/>
      <c r="T11" s="80"/>
      <c r="U11" s="80"/>
      <c r="V11" s="7"/>
      <c r="W11" s="107"/>
      <c r="X11" s="107"/>
      <c r="Y11" s="107"/>
      <c r="Z11" s="89"/>
      <c r="AA11" s="89"/>
      <c r="AB11" s="80"/>
      <c r="AC11" s="80"/>
      <c r="AD11" s="80"/>
      <c r="AE11" s="80"/>
      <c r="AF11" s="89"/>
      <c r="AG11" s="89"/>
      <c r="AH11" s="89"/>
      <c r="AI11" s="89"/>
      <c r="AJ11" s="89"/>
      <c r="AK11" s="89"/>
      <c r="AL11" s="80"/>
      <c r="AM11" s="80"/>
      <c r="AN11" s="80"/>
      <c r="AO11" s="80"/>
      <c r="AP11" s="89"/>
      <c r="AQ11" s="89"/>
      <c r="AR11" s="89"/>
      <c r="AS11" s="89"/>
      <c r="AT11" s="89"/>
      <c r="AU11" s="89"/>
      <c r="AV11" s="80"/>
      <c r="AW11" s="80"/>
      <c r="AX11" s="80"/>
      <c r="AY11" s="80"/>
      <c r="AZ11" s="3"/>
    </row>
    <row r="12" spans="1:52" ht="19.5" customHeight="1">
      <c r="A12" s="109"/>
      <c r="B12" s="64"/>
      <c r="C12" s="109"/>
      <c r="D12" s="80"/>
      <c r="E12" s="80"/>
      <c r="F12" s="80"/>
      <c r="G12" s="80"/>
      <c r="H12" s="64"/>
      <c r="I12" s="80"/>
      <c r="J12" s="80"/>
      <c r="K12" s="106"/>
      <c r="L12" s="80"/>
      <c r="M12" s="64"/>
      <c r="N12" s="91"/>
      <c r="O12" s="80"/>
      <c r="P12" s="80"/>
      <c r="Q12" s="80"/>
      <c r="R12" s="64"/>
      <c r="S12" s="64"/>
      <c r="T12" s="91"/>
      <c r="U12" s="80"/>
      <c r="V12" s="7"/>
      <c r="W12" s="64"/>
      <c r="X12" s="80"/>
      <c r="Y12" s="80"/>
      <c r="Z12" s="80"/>
      <c r="AA12" s="80"/>
      <c r="AB12" s="64"/>
      <c r="AC12" s="64"/>
      <c r="AD12" s="91"/>
      <c r="AE12" s="80"/>
      <c r="AF12" s="80"/>
      <c r="AG12" s="64"/>
      <c r="AH12" s="80"/>
      <c r="AI12" s="80"/>
      <c r="AJ12" s="80"/>
      <c r="AK12" s="80"/>
      <c r="AL12" s="64"/>
      <c r="AM12" s="64"/>
      <c r="AN12" s="91"/>
      <c r="AO12" s="80"/>
      <c r="AP12" s="80"/>
      <c r="AQ12" s="64"/>
      <c r="AR12" s="80"/>
      <c r="AS12" s="80"/>
      <c r="AT12" s="80"/>
      <c r="AU12" s="80"/>
      <c r="AV12" s="64"/>
      <c r="AW12" s="64"/>
      <c r="AX12" s="91"/>
      <c r="AY12" s="80"/>
      <c r="AZ12" s="3"/>
    </row>
    <row r="13" spans="1:52" ht="19.5" customHeight="1">
      <c r="A13" s="80" t="s">
        <v>91</v>
      </c>
      <c r="B13" s="80"/>
      <c r="C13" s="80"/>
      <c r="D13" s="80"/>
      <c r="E13" s="80"/>
      <c r="F13" s="80"/>
      <c r="G13" s="80"/>
      <c r="H13" s="80"/>
      <c r="I13" s="80"/>
      <c r="J13" s="80"/>
      <c r="K13" s="106"/>
      <c r="L13" s="80"/>
      <c r="M13" s="80"/>
      <c r="N13" s="91"/>
      <c r="O13" s="80"/>
      <c r="P13" s="103"/>
      <c r="Q13" s="80"/>
      <c r="R13" s="80"/>
      <c r="S13" s="80"/>
      <c r="T13" s="80"/>
      <c r="U13" s="80"/>
      <c r="V13" s="7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3"/>
    </row>
    <row r="14" spans="1:52" ht="19.5" customHeight="1">
      <c r="A14" s="89" t="s">
        <v>92</v>
      </c>
      <c r="B14" s="107"/>
      <c r="C14" s="89" t="s">
        <v>93</v>
      </c>
      <c r="D14" s="107"/>
      <c r="E14" s="108"/>
      <c r="F14" s="107"/>
      <c r="G14" s="89" t="s">
        <v>37</v>
      </c>
      <c r="H14" s="80"/>
      <c r="I14" s="80"/>
      <c r="J14" s="80"/>
      <c r="K14" s="106"/>
      <c r="L14" s="89"/>
      <c r="M14" s="107"/>
      <c r="N14" s="91"/>
      <c r="O14" s="107"/>
      <c r="P14" s="252"/>
      <c r="Q14" s="107"/>
      <c r="R14" s="80"/>
      <c r="S14" s="80"/>
      <c r="T14" s="80"/>
      <c r="U14" s="80"/>
      <c r="V14" s="7"/>
      <c r="W14" s="107"/>
      <c r="X14" s="108"/>
      <c r="Y14" s="107"/>
      <c r="Z14" s="108"/>
      <c r="AA14" s="107"/>
      <c r="AB14" s="80"/>
      <c r="AC14" s="80"/>
      <c r="AD14" s="80"/>
      <c r="AE14" s="80"/>
      <c r="AF14" s="89"/>
      <c r="AG14" s="107"/>
      <c r="AH14" s="89"/>
      <c r="AI14" s="107"/>
      <c r="AJ14" s="108"/>
      <c r="AK14" s="107"/>
      <c r="AL14" s="80"/>
      <c r="AM14" s="80"/>
      <c r="AN14" s="80"/>
      <c r="AO14" s="80"/>
      <c r="AP14" s="89"/>
      <c r="AQ14" s="107"/>
      <c r="AR14" s="89"/>
      <c r="AS14" s="107"/>
      <c r="AT14" s="108"/>
      <c r="AU14" s="107"/>
      <c r="AV14" s="80"/>
      <c r="AW14" s="80"/>
      <c r="AX14" s="80"/>
      <c r="AY14" s="80"/>
      <c r="AZ14" s="3"/>
    </row>
    <row r="15" spans="1:52" ht="19.5" customHeight="1">
      <c r="A15" s="109" t="s">
        <v>358</v>
      </c>
      <c r="B15" s="80"/>
      <c r="C15" s="109" t="s">
        <v>359</v>
      </c>
      <c r="D15" s="80"/>
      <c r="E15" s="103"/>
      <c r="F15" s="103"/>
      <c r="G15" s="103">
        <v>8292.5</v>
      </c>
      <c r="H15" s="80"/>
      <c r="I15" s="80"/>
      <c r="J15" s="80"/>
      <c r="K15" s="106"/>
      <c r="L15" s="109"/>
      <c r="M15" s="80"/>
      <c r="N15" s="109"/>
      <c r="O15" s="80"/>
      <c r="P15" s="103"/>
      <c r="Q15" s="103"/>
      <c r="R15" s="80"/>
      <c r="S15" s="80"/>
      <c r="T15" s="80"/>
      <c r="U15" s="80"/>
      <c r="V15" s="7"/>
      <c r="W15" s="80"/>
      <c r="X15" s="109"/>
      <c r="Y15" s="80"/>
      <c r="Z15" s="103"/>
      <c r="AA15" s="103"/>
      <c r="AB15" s="80"/>
      <c r="AC15" s="80"/>
      <c r="AD15" s="80"/>
      <c r="AE15" s="80"/>
      <c r="AF15" s="109"/>
      <c r="AG15" s="80"/>
      <c r="AH15" s="109"/>
      <c r="AI15" s="80"/>
      <c r="AJ15" s="103"/>
      <c r="AK15" s="103"/>
      <c r="AL15" s="80"/>
      <c r="AM15" s="80"/>
      <c r="AN15" s="80"/>
      <c r="AO15" s="80"/>
      <c r="AP15" s="109"/>
      <c r="AQ15" s="80"/>
      <c r="AR15" s="109"/>
      <c r="AS15" s="80"/>
      <c r="AT15" s="103"/>
      <c r="AU15" s="103"/>
      <c r="AV15" s="80"/>
      <c r="AW15" s="80"/>
      <c r="AX15" s="80"/>
      <c r="AY15" s="80"/>
      <c r="AZ15" s="3"/>
    </row>
    <row r="16" spans="1:52" ht="19.5" customHeight="1">
      <c r="A16" s="109"/>
      <c r="B16" s="80"/>
      <c r="C16" s="109" t="s">
        <v>360</v>
      </c>
      <c r="D16" s="80"/>
      <c r="E16" s="103"/>
      <c r="F16" s="103"/>
      <c r="G16" s="103">
        <v>5830</v>
      </c>
      <c r="H16" s="80"/>
      <c r="I16" s="97"/>
      <c r="J16" s="80"/>
      <c r="K16" s="106"/>
      <c r="L16" s="109"/>
      <c r="M16" s="80"/>
      <c r="N16" s="109"/>
      <c r="O16" s="80"/>
      <c r="P16" s="103"/>
      <c r="Q16" s="103"/>
      <c r="R16" s="80"/>
      <c r="S16" s="80"/>
      <c r="T16" s="97"/>
      <c r="U16" s="80"/>
      <c r="V16" s="7"/>
      <c r="W16" s="80"/>
      <c r="X16" s="109"/>
      <c r="Y16" s="80"/>
      <c r="Z16" s="103"/>
      <c r="AA16" s="103"/>
      <c r="AB16" s="80"/>
      <c r="AC16" s="80"/>
      <c r="AD16" s="97"/>
      <c r="AE16" s="80"/>
      <c r="AF16" s="109"/>
      <c r="AG16" s="80"/>
      <c r="AH16" s="109"/>
      <c r="AI16" s="80"/>
      <c r="AJ16" s="103"/>
      <c r="AK16" s="103"/>
      <c r="AL16" s="80"/>
      <c r="AM16" s="80"/>
      <c r="AN16" s="97"/>
      <c r="AO16" s="80"/>
      <c r="AP16" s="109"/>
      <c r="AQ16" s="80"/>
      <c r="AR16" s="109"/>
      <c r="AS16" s="80"/>
      <c r="AT16" s="103"/>
      <c r="AU16" s="103"/>
      <c r="AV16" s="80"/>
      <c r="AW16" s="80"/>
      <c r="AX16" s="97"/>
      <c r="AY16" s="80"/>
      <c r="AZ16" s="3"/>
    </row>
    <row r="17" spans="1:52" ht="19.5" customHeight="1">
      <c r="A17" s="109"/>
      <c r="B17" s="80"/>
      <c r="C17" s="109" t="s">
        <v>361</v>
      </c>
      <c r="D17" s="80"/>
      <c r="E17" s="103"/>
      <c r="F17" s="103"/>
      <c r="G17" s="103">
        <v>884</v>
      </c>
      <c r="H17" s="80"/>
      <c r="I17" s="103"/>
      <c r="J17" s="80"/>
      <c r="K17" s="106"/>
      <c r="L17" s="109"/>
      <c r="M17" s="80"/>
      <c r="N17" s="109"/>
      <c r="O17" s="80"/>
      <c r="P17" s="103"/>
      <c r="Q17" s="103"/>
      <c r="R17" s="80"/>
      <c r="S17" s="80"/>
      <c r="T17" s="103"/>
      <c r="U17" s="80"/>
      <c r="V17" s="7"/>
      <c r="W17" s="80"/>
      <c r="X17" s="109"/>
      <c r="Y17" s="80"/>
      <c r="Z17" s="103"/>
      <c r="AA17" s="103"/>
      <c r="AB17" s="80"/>
      <c r="AC17" s="80"/>
      <c r="AD17" s="80"/>
      <c r="AE17" s="80"/>
      <c r="AF17" s="109"/>
      <c r="AG17" s="80"/>
      <c r="AH17" s="109"/>
      <c r="AI17" s="80"/>
      <c r="AJ17" s="103"/>
      <c r="AK17" s="103"/>
      <c r="AL17" s="80"/>
      <c r="AM17" s="80"/>
      <c r="AN17" s="80"/>
      <c r="AO17" s="80"/>
      <c r="AP17" s="109"/>
      <c r="AQ17" s="80"/>
      <c r="AR17" s="109"/>
      <c r="AS17" s="80"/>
      <c r="AT17" s="103"/>
      <c r="AU17" s="103"/>
      <c r="AV17" s="80"/>
      <c r="AW17" s="80"/>
      <c r="AX17" s="80"/>
      <c r="AY17" s="80"/>
      <c r="AZ17" s="3"/>
    </row>
    <row r="18" spans="1:52" ht="19.5" customHeight="1">
      <c r="A18" s="109"/>
      <c r="B18" s="80"/>
      <c r="C18" s="109" t="s">
        <v>362</v>
      </c>
      <c r="D18" s="80"/>
      <c r="E18" s="103"/>
      <c r="F18" s="103"/>
      <c r="G18" s="103">
        <v>400</v>
      </c>
      <c r="H18" s="80"/>
      <c r="I18" s="80"/>
      <c r="J18" s="80"/>
      <c r="K18" s="106"/>
      <c r="L18" s="109"/>
      <c r="M18" s="80"/>
      <c r="N18" s="109"/>
      <c r="O18" s="80"/>
      <c r="P18" s="103"/>
      <c r="Q18" s="103"/>
      <c r="R18" s="80"/>
      <c r="S18" s="80"/>
      <c r="T18" s="80"/>
      <c r="U18" s="80"/>
      <c r="V18" s="7"/>
      <c r="W18" s="80"/>
      <c r="X18" s="109"/>
      <c r="Y18" s="80"/>
      <c r="Z18" s="103"/>
      <c r="AA18" s="103"/>
      <c r="AB18" s="80"/>
      <c r="AC18" s="80"/>
      <c r="AD18" s="80"/>
      <c r="AE18" s="80"/>
      <c r="AF18" s="109"/>
      <c r="AG18" s="80"/>
      <c r="AH18" s="109"/>
      <c r="AI18" s="80"/>
      <c r="AJ18" s="103"/>
      <c r="AK18" s="103"/>
      <c r="AL18" s="80"/>
      <c r="AM18" s="80"/>
      <c r="AN18" s="80"/>
      <c r="AO18" s="80"/>
      <c r="AP18" s="109"/>
      <c r="AQ18" s="80"/>
      <c r="AR18" s="109"/>
      <c r="AS18" s="80"/>
      <c r="AT18" s="103"/>
      <c r="AU18" s="103"/>
      <c r="AV18" s="80"/>
      <c r="AW18" s="80"/>
      <c r="AX18" s="80"/>
      <c r="AY18" s="80"/>
      <c r="AZ18" s="3"/>
    </row>
    <row r="19" spans="1:52" ht="19.5" customHeight="1">
      <c r="A19" s="109"/>
      <c r="B19" s="80"/>
      <c r="C19" s="109" t="s">
        <v>363</v>
      </c>
      <c r="D19" s="80"/>
      <c r="E19" s="103"/>
      <c r="F19" s="103"/>
      <c r="G19" s="103">
        <v>1800</v>
      </c>
      <c r="H19" s="80"/>
      <c r="I19" s="103"/>
      <c r="J19" s="80"/>
      <c r="K19" s="106"/>
      <c r="L19" s="109"/>
      <c r="M19" s="80"/>
      <c r="N19" s="109"/>
      <c r="O19" s="80"/>
      <c r="P19" s="103"/>
      <c r="Q19" s="103"/>
      <c r="R19" s="80"/>
      <c r="S19" s="80"/>
      <c r="T19" s="103"/>
      <c r="U19" s="80"/>
      <c r="V19" s="7"/>
      <c r="W19" s="80"/>
      <c r="X19" s="109"/>
      <c r="Y19" s="80"/>
      <c r="Z19" s="103"/>
      <c r="AA19" s="103"/>
      <c r="AB19" s="80"/>
      <c r="AC19" s="80"/>
      <c r="AD19" s="103"/>
      <c r="AE19" s="80"/>
      <c r="AF19" s="109"/>
      <c r="AG19" s="80"/>
      <c r="AH19" s="109"/>
      <c r="AI19" s="80"/>
      <c r="AJ19" s="103"/>
      <c r="AK19" s="103"/>
      <c r="AL19" s="80"/>
      <c r="AM19" s="80"/>
      <c r="AN19" s="103"/>
      <c r="AO19" s="80"/>
      <c r="AP19" s="109"/>
      <c r="AQ19" s="80"/>
      <c r="AR19" s="109"/>
      <c r="AS19" s="80"/>
      <c r="AT19" s="103"/>
      <c r="AU19" s="103"/>
      <c r="AV19" s="80"/>
      <c r="AW19" s="80"/>
      <c r="AX19" s="103"/>
      <c r="AY19" s="80"/>
      <c r="AZ19" s="3"/>
    </row>
    <row r="20" spans="1:52" ht="19.5" customHeight="1">
      <c r="A20" s="109"/>
      <c r="B20" s="80"/>
      <c r="C20" s="109" t="s">
        <v>364</v>
      </c>
      <c r="D20" s="80"/>
      <c r="E20" s="103"/>
      <c r="F20" s="103"/>
      <c r="G20" s="103">
        <v>44550</v>
      </c>
      <c r="H20" s="80"/>
      <c r="I20" s="97"/>
      <c r="J20" s="80"/>
      <c r="K20" s="106"/>
      <c r="L20" s="109"/>
      <c r="M20" s="80"/>
      <c r="N20" s="109"/>
      <c r="O20" s="80"/>
      <c r="P20" s="103"/>
      <c r="Q20" s="103"/>
      <c r="R20" s="80"/>
      <c r="S20" s="80"/>
      <c r="T20" s="97"/>
      <c r="U20" s="80"/>
      <c r="V20" s="7"/>
      <c r="W20" s="80"/>
      <c r="X20" s="109"/>
      <c r="Y20" s="80"/>
      <c r="Z20" s="103"/>
      <c r="AA20" s="103"/>
      <c r="AB20" s="80"/>
      <c r="AC20" s="80"/>
      <c r="AD20" s="97"/>
      <c r="AE20" s="80"/>
      <c r="AF20" s="109"/>
      <c r="AG20" s="80"/>
      <c r="AH20" s="109"/>
      <c r="AI20" s="80"/>
      <c r="AJ20" s="103"/>
      <c r="AK20" s="103"/>
      <c r="AL20" s="80"/>
      <c r="AM20" s="80"/>
      <c r="AN20" s="97"/>
      <c r="AO20" s="80"/>
      <c r="AP20" s="109"/>
      <c r="AQ20" s="80"/>
      <c r="AR20" s="109"/>
      <c r="AS20" s="80"/>
      <c r="AT20" s="103"/>
      <c r="AU20" s="103"/>
      <c r="AV20" s="80"/>
      <c r="AW20" s="80"/>
      <c r="AX20" s="97"/>
      <c r="AY20" s="80"/>
      <c r="AZ20" s="3"/>
    </row>
    <row r="21" spans="1:52" ht="19.5" customHeight="1">
      <c r="A21" s="109"/>
      <c r="B21" s="80"/>
      <c r="C21" s="109" t="s">
        <v>365</v>
      </c>
      <c r="D21" s="80"/>
      <c r="E21" s="103"/>
      <c r="F21" s="103"/>
      <c r="G21" s="103">
        <v>7150</v>
      </c>
      <c r="H21" s="80"/>
      <c r="I21" s="98"/>
      <c r="J21" s="80"/>
      <c r="K21" s="106"/>
      <c r="L21" s="109"/>
      <c r="M21" s="80"/>
      <c r="N21" s="109"/>
      <c r="O21" s="80"/>
      <c r="P21" s="103"/>
      <c r="Q21" s="103"/>
      <c r="R21" s="80"/>
      <c r="S21" s="80"/>
      <c r="T21" s="98"/>
      <c r="U21" s="80"/>
      <c r="V21" s="7"/>
      <c r="W21" s="80"/>
      <c r="X21" s="109"/>
      <c r="Y21" s="80"/>
      <c r="Z21" s="103"/>
      <c r="AA21" s="103"/>
      <c r="AB21" s="80"/>
      <c r="AC21" s="80"/>
      <c r="AD21" s="98"/>
      <c r="AE21" s="80"/>
      <c r="AF21" s="109"/>
      <c r="AG21" s="80"/>
      <c r="AH21" s="109"/>
      <c r="AI21" s="80"/>
      <c r="AJ21" s="103"/>
      <c r="AK21" s="103"/>
      <c r="AL21" s="80"/>
      <c r="AM21" s="80"/>
      <c r="AN21" s="98"/>
      <c r="AO21" s="80"/>
      <c r="AP21" s="109"/>
      <c r="AQ21" s="80"/>
      <c r="AR21" s="109"/>
      <c r="AS21" s="80"/>
      <c r="AT21" s="103"/>
      <c r="AU21" s="103"/>
      <c r="AV21" s="80"/>
      <c r="AW21" s="80"/>
      <c r="AX21" s="98"/>
      <c r="AY21" s="80"/>
      <c r="AZ21" s="3"/>
    </row>
    <row r="22" spans="1:52" ht="19.5" customHeight="1">
      <c r="A22" s="109"/>
      <c r="B22" s="80"/>
      <c r="C22" s="109" t="s">
        <v>366</v>
      </c>
      <c r="D22" s="80"/>
      <c r="E22" s="103"/>
      <c r="F22" s="103"/>
      <c r="G22" s="103">
        <v>657</v>
      </c>
      <c r="H22" s="80"/>
      <c r="I22" s="97"/>
      <c r="J22" s="80"/>
      <c r="K22" s="106"/>
      <c r="L22" s="109"/>
      <c r="M22" s="80"/>
      <c r="N22" s="109"/>
      <c r="O22" s="80"/>
      <c r="P22" s="103"/>
      <c r="Q22" s="103"/>
      <c r="R22" s="80"/>
      <c r="S22" s="80"/>
      <c r="T22" s="97"/>
      <c r="U22" s="80"/>
      <c r="V22" s="7"/>
      <c r="W22" s="80"/>
      <c r="X22" s="109"/>
      <c r="Y22" s="80"/>
      <c r="Z22" s="103"/>
      <c r="AA22" s="103"/>
      <c r="AB22" s="100"/>
      <c r="AC22" s="100"/>
      <c r="AD22" s="100"/>
      <c r="AE22" s="80"/>
      <c r="AF22" s="109"/>
      <c r="AG22" s="80"/>
      <c r="AH22" s="109"/>
      <c r="AI22" s="80"/>
      <c r="AJ22" s="103"/>
      <c r="AK22" s="103"/>
      <c r="AL22" s="100"/>
      <c r="AM22" s="100"/>
      <c r="AN22" s="100"/>
      <c r="AO22" s="80"/>
      <c r="AP22" s="109"/>
      <c r="AQ22" s="80"/>
      <c r="AR22" s="109"/>
      <c r="AS22" s="80"/>
      <c r="AT22" s="103"/>
      <c r="AU22" s="103"/>
      <c r="AV22" s="513"/>
      <c r="AW22" s="513"/>
      <c r="AX22" s="513"/>
      <c r="AY22" s="80"/>
      <c r="AZ22" s="3"/>
    </row>
    <row r="23" spans="1:52" ht="19.5" customHeight="1">
      <c r="A23" s="109"/>
      <c r="B23" s="80"/>
      <c r="C23" s="109" t="s">
        <v>367</v>
      </c>
      <c r="D23" s="80"/>
      <c r="E23" s="103"/>
      <c r="F23" s="103"/>
      <c r="G23" s="103">
        <v>4500</v>
      </c>
      <c r="H23" s="100"/>
      <c r="I23" s="100"/>
      <c r="J23" s="80"/>
      <c r="K23" s="106"/>
      <c r="L23" s="109"/>
      <c r="M23" s="80"/>
      <c r="N23" s="109"/>
      <c r="O23" s="80"/>
      <c r="P23" s="103"/>
      <c r="Q23" s="103"/>
      <c r="R23" s="100"/>
      <c r="S23" s="100"/>
      <c r="T23" s="100"/>
      <c r="U23" s="80"/>
      <c r="V23" s="7"/>
      <c r="W23" s="80"/>
      <c r="X23" s="109"/>
      <c r="Y23" s="80"/>
      <c r="Z23" s="103"/>
      <c r="AA23" s="103"/>
      <c r="AB23" s="100"/>
      <c r="AC23" s="100"/>
      <c r="AD23" s="100"/>
      <c r="AE23" s="80"/>
      <c r="AF23" s="109"/>
      <c r="AG23" s="80"/>
      <c r="AH23" s="109"/>
      <c r="AI23" s="80"/>
      <c r="AJ23" s="103"/>
      <c r="AK23" s="103"/>
      <c r="AL23" s="100"/>
      <c r="AM23" s="100"/>
      <c r="AN23" s="100"/>
      <c r="AO23" s="80"/>
      <c r="AP23" s="109"/>
      <c r="AQ23" s="80"/>
      <c r="AR23" s="109"/>
      <c r="AS23" s="80"/>
      <c r="AT23" s="103"/>
      <c r="AU23" s="103"/>
      <c r="AV23" s="100"/>
      <c r="AW23" s="100"/>
      <c r="AX23" s="100"/>
      <c r="AY23" s="80"/>
      <c r="AZ23" s="3"/>
    </row>
    <row r="24" spans="1:52" ht="19.5" customHeight="1">
      <c r="A24" s="109"/>
      <c r="B24" s="80"/>
      <c r="C24" s="109" t="s">
        <v>368</v>
      </c>
      <c r="D24" s="80"/>
      <c r="E24" s="103"/>
      <c r="F24" s="103"/>
      <c r="G24" s="103">
        <v>2544.3</v>
      </c>
      <c r="H24" s="86"/>
      <c r="I24" s="86"/>
      <c r="J24" s="80"/>
      <c r="K24" s="106"/>
      <c r="L24" s="109"/>
      <c r="M24" s="80"/>
      <c r="N24" s="109"/>
      <c r="O24" s="80"/>
      <c r="P24" s="103"/>
      <c r="Q24" s="103"/>
      <c r="R24" s="86"/>
      <c r="S24" s="86"/>
      <c r="T24" s="86"/>
      <c r="U24" s="80"/>
      <c r="V24" s="7"/>
      <c r="W24" s="80"/>
      <c r="X24" s="109"/>
      <c r="Y24" s="80"/>
      <c r="Z24" s="103"/>
      <c r="AA24" s="103"/>
      <c r="AB24" s="86"/>
      <c r="AC24" s="86"/>
      <c r="AD24" s="86"/>
      <c r="AE24" s="80"/>
      <c r="AF24" s="109"/>
      <c r="AG24" s="80"/>
      <c r="AH24" s="109"/>
      <c r="AI24" s="80"/>
      <c r="AJ24" s="103"/>
      <c r="AK24" s="103"/>
      <c r="AL24" s="86"/>
      <c r="AM24" s="86"/>
      <c r="AN24" s="86"/>
      <c r="AO24" s="80"/>
      <c r="AP24" s="109"/>
      <c r="AQ24" s="80"/>
      <c r="AR24" s="109"/>
      <c r="AS24" s="80"/>
      <c r="AT24" s="103"/>
      <c r="AU24" s="103"/>
      <c r="AV24" s="86"/>
      <c r="AW24" s="86"/>
      <c r="AX24" s="86"/>
      <c r="AY24" s="80"/>
      <c r="AZ24" s="3"/>
    </row>
    <row r="25" spans="1:52" ht="19.5" customHeight="1">
      <c r="A25" s="109"/>
      <c r="B25" s="80"/>
      <c r="C25" s="109" t="s">
        <v>369</v>
      </c>
      <c r="D25" s="80"/>
      <c r="E25" s="103"/>
      <c r="F25" s="103"/>
      <c r="G25" s="103">
        <v>1262.25</v>
      </c>
      <c r="H25" s="86"/>
      <c r="I25" s="86"/>
      <c r="J25" s="80"/>
      <c r="K25" s="106"/>
      <c r="L25" s="109"/>
      <c r="M25" s="80"/>
      <c r="N25" s="109"/>
      <c r="O25" s="80"/>
      <c r="P25" s="103"/>
      <c r="Q25" s="103"/>
      <c r="R25" s="86"/>
      <c r="S25" s="86"/>
      <c r="T25" s="86"/>
      <c r="U25" s="80"/>
      <c r="V25" s="7"/>
      <c r="W25" s="80"/>
      <c r="X25" s="109"/>
      <c r="Y25" s="80"/>
      <c r="Z25" s="103"/>
      <c r="AA25" s="103"/>
      <c r="AB25" s="86"/>
      <c r="AC25" s="86"/>
      <c r="AD25" s="86"/>
      <c r="AE25" s="80"/>
      <c r="AF25" s="109"/>
      <c r="AG25" s="80"/>
      <c r="AH25" s="109"/>
      <c r="AI25" s="80"/>
      <c r="AJ25" s="103"/>
      <c r="AK25" s="103"/>
      <c r="AL25" s="86"/>
      <c r="AM25" s="86"/>
      <c r="AN25" s="86"/>
      <c r="AO25" s="80"/>
      <c r="AP25" s="109"/>
      <c r="AQ25" s="80"/>
      <c r="AR25" s="109"/>
      <c r="AS25" s="80"/>
      <c r="AT25" s="103"/>
      <c r="AU25" s="103"/>
      <c r="AV25" s="86"/>
      <c r="AW25" s="86"/>
      <c r="AX25" s="86"/>
      <c r="AY25" s="80"/>
      <c r="AZ25" s="3"/>
    </row>
    <row r="26" spans="1:52" ht="19.5" customHeight="1">
      <c r="A26" s="109"/>
      <c r="B26" s="80"/>
      <c r="C26" s="109" t="s">
        <v>370</v>
      </c>
      <c r="D26" s="80"/>
      <c r="E26" s="103"/>
      <c r="F26" s="103"/>
      <c r="G26" s="103">
        <v>11880</v>
      </c>
      <c r="H26" s="86"/>
      <c r="I26" s="86"/>
      <c r="J26" s="80"/>
      <c r="K26" s="106"/>
      <c r="L26" s="109"/>
      <c r="M26" s="80"/>
      <c r="N26" s="109"/>
      <c r="O26" s="80"/>
      <c r="P26" s="103"/>
      <c r="Q26" s="103"/>
      <c r="R26" s="86"/>
      <c r="S26" s="86"/>
      <c r="T26" s="86"/>
      <c r="U26" s="80"/>
      <c r="V26" s="7"/>
      <c r="W26" s="80"/>
      <c r="X26" s="109"/>
      <c r="Y26" s="80"/>
      <c r="Z26" s="103"/>
      <c r="AA26" s="103"/>
      <c r="AB26" s="86"/>
      <c r="AC26" s="86"/>
      <c r="AD26" s="86"/>
      <c r="AE26" s="80"/>
      <c r="AF26" s="109"/>
      <c r="AG26" s="80"/>
      <c r="AH26" s="109"/>
      <c r="AI26" s="80"/>
      <c r="AJ26" s="103"/>
      <c r="AK26" s="103"/>
      <c r="AL26" s="86"/>
      <c r="AM26" s="86"/>
      <c r="AN26" s="86"/>
      <c r="AO26" s="80"/>
      <c r="AP26" s="109"/>
      <c r="AQ26" s="80"/>
      <c r="AR26" s="109"/>
      <c r="AS26" s="80"/>
      <c r="AT26" s="103"/>
      <c r="AU26" s="103"/>
      <c r="AV26" s="86"/>
      <c r="AW26" s="86"/>
      <c r="AX26" s="86"/>
      <c r="AY26" s="80"/>
      <c r="AZ26" s="3"/>
    </row>
    <row r="27" spans="1:52" ht="19.5" customHeight="1">
      <c r="A27" s="109"/>
      <c r="B27" s="80"/>
      <c r="C27" s="109" t="s">
        <v>371</v>
      </c>
      <c r="D27" s="80"/>
      <c r="E27" s="103"/>
      <c r="F27" s="103"/>
      <c r="G27" s="103">
        <v>800</v>
      </c>
      <c r="H27" s="86"/>
      <c r="I27" s="86"/>
      <c r="J27" s="80"/>
      <c r="K27" s="106"/>
      <c r="L27" s="109"/>
      <c r="M27" s="80"/>
      <c r="N27" s="109"/>
      <c r="O27" s="80"/>
      <c r="P27" s="103"/>
      <c r="Q27" s="103"/>
      <c r="R27" s="86"/>
      <c r="S27" s="86"/>
      <c r="T27" s="86"/>
      <c r="U27" s="80"/>
      <c r="V27" s="7"/>
      <c r="W27" s="80"/>
      <c r="X27" s="109"/>
      <c r="Y27" s="80"/>
      <c r="Z27" s="103"/>
      <c r="AA27" s="103"/>
      <c r="AB27" s="86"/>
      <c r="AC27" s="86"/>
      <c r="AD27" s="86"/>
      <c r="AE27" s="80"/>
      <c r="AF27" s="109"/>
      <c r="AG27" s="80"/>
      <c r="AH27" s="109"/>
      <c r="AI27" s="80"/>
      <c r="AJ27" s="103"/>
      <c r="AK27" s="103"/>
      <c r="AL27" s="86"/>
      <c r="AM27" s="86"/>
      <c r="AN27" s="86"/>
      <c r="AO27" s="80"/>
      <c r="AP27" s="109"/>
      <c r="AQ27" s="80"/>
      <c r="AR27" s="109"/>
      <c r="AS27" s="80"/>
      <c r="AT27" s="103"/>
      <c r="AU27" s="103"/>
      <c r="AV27" s="86"/>
      <c r="AW27" s="86"/>
      <c r="AX27" s="86"/>
      <c r="AY27" s="80"/>
      <c r="AZ27" s="3"/>
    </row>
    <row r="28" spans="1:52" ht="19.5" customHeight="1">
      <c r="A28" s="109"/>
      <c r="B28" s="80"/>
      <c r="C28" s="109" t="s">
        <v>372</v>
      </c>
      <c r="D28" s="80"/>
      <c r="E28" s="103"/>
      <c r="F28" s="103"/>
      <c r="G28" s="103">
        <v>4000</v>
      </c>
      <c r="H28" s="86"/>
      <c r="I28" s="86"/>
      <c r="J28" s="80"/>
      <c r="K28" s="106"/>
      <c r="L28" s="109"/>
      <c r="M28" s="80"/>
      <c r="N28" s="109"/>
      <c r="O28" s="80"/>
      <c r="P28" s="103"/>
      <c r="Q28" s="103"/>
      <c r="R28" s="86"/>
      <c r="S28" s="86"/>
      <c r="T28" s="86"/>
      <c r="U28" s="80"/>
      <c r="V28" s="7"/>
      <c r="W28" s="80"/>
      <c r="X28" s="109"/>
      <c r="Y28" s="80"/>
      <c r="Z28" s="103"/>
      <c r="AA28" s="103"/>
      <c r="AB28" s="86"/>
      <c r="AC28" s="86"/>
      <c r="AD28" s="86"/>
      <c r="AE28" s="80"/>
      <c r="AF28" s="109"/>
      <c r="AG28" s="80"/>
      <c r="AH28" s="109"/>
      <c r="AI28" s="80"/>
      <c r="AJ28" s="103"/>
      <c r="AK28" s="103"/>
      <c r="AL28" s="86"/>
      <c r="AM28" s="86"/>
      <c r="AN28" s="86"/>
      <c r="AO28" s="80"/>
      <c r="AP28" s="109"/>
      <c r="AQ28" s="80"/>
      <c r="AR28" s="109"/>
      <c r="AS28" s="80"/>
      <c r="AT28" s="103"/>
      <c r="AU28" s="103"/>
      <c r="AV28" s="86"/>
      <c r="AW28" s="86"/>
      <c r="AX28" s="86"/>
      <c r="AY28" s="80"/>
      <c r="AZ28" s="3"/>
    </row>
    <row r="29" spans="1:52" ht="19.5" customHeight="1">
      <c r="A29" s="109"/>
      <c r="B29" s="80"/>
      <c r="C29" s="109" t="s">
        <v>373</v>
      </c>
      <c r="D29" s="80"/>
      <c r="E29" s="103"/>
      <c r="F29" s="103"/>
      <c r="G29" s="103">
        <v>4000</v>
      </c>
      <c r="H29" s="86"/>
      <c r="I29" s="86">
        <v>98550.05</v>
      </c>
      <c r="J29" s="80"/>
      <c r="K29" s="106"/>
      <c r="L29" s="109"/>
      <c r="M29" s="80"/>
      <c r="N29" s="109"/>
      <c r="O29" s="80"/>
      <c r="P29" s="103"/>
      <c r="Q29" s="103"/>
      <c r="R29" s="86"/>
      <c r="S29" s="86"/>
      <c r="T29" s="86"/>
      <c r="U29" s="80"/>
      <c r="V29" s="7"/>
      <c r="W29" s="80"/>
      <c r="X29" s="109"/>
      <c r="Y29" s="80"/>
      <c r="Z29" s="103"/>
      <c r="AA29" s="103"/>
      <c r="AB29" s="86"/>
      <c r="AC29" s="86"/>
      <c r="AD29" s="86"/>
      <c r="AE29" s="80"/>
      <c r="AF29" s="109"/>
      <c r="AG29" s="80"/>
      <c r="AH29" s="109"/>
      <c r="AI29" s="80"/>
      <c r="AJ29" s="103"/>
      <c r="AK29" s="103"/>
      <c r="AL29" s="86"/>
      <c r="AM29" s="86"/>
      <c r="AN29" s="86"/>
      <c r="AO29" s="80"/>
      <c r="AP29" s="109"/>
      <c r="AQ29" s="80"/>
      <c r="AR29" s="109"/>
      <c r="AS29" s="80"/>
      <c r="AT29" s="103"/>
      <c r="AU29" s="103"/>
      <c r="AV29" s="86"/>
      <c r="AW29" s="86"/>
      <c r="AX29" s="86"/>
      <c r="AY29" s="80"/>
      <c r="AZ29" s="3"/>
    </row>
    <row r="30" spans="1:52" ht="19.5" customHeight="1">
      <c r="A30" s="109"/>
      <c r="B30" s="80"/>
      <c r="C30" s="109"/>
      <c r="D30" s="80"/>
      <c r="E30" s="103"/>
      <c r="F30" s="103"/>
      <c r="G30" s="80"/>
      <c r="H30" s="86"/>
      <c r="I30" s="86"/>
      <c r="J30" s="80"/>
      <c r="K30" s="106"/>
      <c r="L30" s="109"/>
      <c r="M30" s="80"/>
      <c r="N30" s="109"/>
      <c r="O30" s="80"/>
      <c r="P30" s="103"/>
      <c r="Q30" s="103"/>
      <c r="R30" s="86"/>
      <c r="S30" s="86"/>
      <c r="T30" s="86"/>
      <c r="U30" s="80"/>
      <c r="V30" s="7"/>
      <c r="W30" s="80"/>
      <c r="X30" s="109"/>
      <c r="Y30" s="80"/>
      <c r="Z30" s="103"/>
      <c r="AA30" s="103"/>
      <c r="AB30" s="86"/>
      <c r="AC30" s="86"/>
      <c r="AD30" s="86"/>
      <c r="AE30" s="80"/>
      <c r="AF30" s="109"/>
      <c r="AG30" s="80"/>
      <c r="AH30" s="109"/>
      <c r="AI30" s="80"/>
      <c r="AJ30" s="103"/>
      <c r="AK30" s="103"/>
      <c r="AL30" s="86"/>
      <c r="AM30" s="86"/>
      <c r="AN30" s="86"/>
      <c r="AO30" s="80"/>
      <c r="AP30" s="109"/>
      <c r="AQ30" s="80"/>
      <c r="AR30" s="109"/>
      <c r="AS30" s="80"/>
      <c r="AT30" s="103"/>
      <c r="AU30" s="103"/>
      <c r="AV30" s="86"/>
      <c r="AW30" s="86"/>
      <c r="AX30" s="86"/>
      <c r="AY30" s="80"/>
      <c r="AZ30" s="3"/>
    </row>
    <row r="31" spans="1:52" ht="19.5" customHeight="1">
      <c r="A31" s="109"/>
      <c r="B31" s="80"/>
      <c r="C31" s="109"/>
      <c r="D31" s="80"/>
      <c r="E31" s="103"/>
      <c r="F31" s="103"/>
      <c r="G31" s="80"/>
      <c r="H31" s="86"/>
      <c r="I31" s="86"/>
      <c r="J31" s="80"/>
      <c r="K31" s="106"/>
      <c r="L31" s="109"/>
      <c r="M31" s="80"/>
      <c r="N31" s="109"/>
      <c r="O31" s="80"/>
      <c r="P31" s="103"/>
      <c r="Q31" s="103"/>
      <c r="R31" s="86"/>
      <c r="S31" s="86"/>
      <c r="T31" s="86"/>
      <c r="U31" s="80"/>
      <c r="V31" s="7"/>
      <c r="W31" s="80"/>
      <c r="X31" s="109"/>
      <c r="Y31" s="80"/>
      <c r="Z31" s="103"/>
      <c r="AA31" s="103"/>
      <c r="AB31" s="86"/>
      <c r="AC31" s="86"/>
      <c r="AD31" s="86"/>
      <c r="AE31" s="80"/>
      <c r="AF31" s="109"/>
      <c r="AG31" s="80"/>
      <c r="AH31" s="109"/>
      <c r="AI31" s="80"/>
      <c r="AJ31" s="103"/>
      <c r="AK31" s="103"/>
      <c r="AL31" s="86"/>
      <c r="AM31" s="86"/>
      <c r="AN31" s="86"/>
      <c r="AO31" s="80"/>
      <c r="AP31" s="109"/>
      <c r="AQ31" s="80"/>
      <c r="AR31" s="109"/>
      <c r="AS31" s="80"/>
      <c r="AT31" s="103"/>
      <c r="AU31" s="103"/>
      <c r="AV31" s="86"/>
      <c r="AW31" s="86"/>
      <c r="AX31" s="86"/>
      <c r="AY31" s="80"/>
      <c r="AZ31" s="3"/>
    </row>
    <row r="32" spans="1:52" ht="19.5" customHeight="1">
      <c r="A32" s="109"/>
      <c r="B32" s="80"/>
      <c r="C32" s="109"/>
      <c r="D32" s="80"/>
      <c r="E32" s="103"/>
      <c r="F32" s="103"/>
      <c r="G32" s="80"/>
      <c r="H32" s="86"/>
      <c r="I32" s="86"/>
      <c r="J32" s="80"/>
      <c r="K32" s="106"/>
      <c r="L32" s="109"/>
      <c r="M32" s="80"/>
      <c r="N32" s="109"/>
      <c r="O32" s="80"/>
      <c r="P32" s="103"/>
      <c r="Q32" s="103"/>
      <c r="R32" s="86"/>
      <c r="S32" s="86"/>
      <c r="T32" s="86"/>
      <c r="U32" s="80"/>
      <c r="V32" s="7"/>
      <c r="W32" s="80"/>
      <c r="X32" s="109"/>
      <c r="Y32" s="80"/>
      <c r="Z32" s="103"/>
      <c r="AA32" s="103"/>
      <c r="AB32" s="86"/>
      <c r="AC32" s="86"/>
      <c r="AD32" s="86"/>
      <c r="AE32" s="80"/>
      <c r="AF32" s="109"/>
      <c r="AG32" s="80"/>
      <c r="AH32" s="109"/>
      <c r="AI32" s="80"/>
      <c r="AJ32" s="103"/>
      <c r="AK32" s="103"/>
      <c r="AL32" s="86"/>
      <c r="AM32" s="86"/>
      <c r="AN32" s="86"/>
      <c r="AO32" s="80"/>
      <c r="AP32" s="109"/>
      <c r="AQ32" s="80"/>
      <c r="AR32" s="109"/>
      <c r="AS32" s="80"/>
      <c r="AT32" s="103"/>
      <c r="AU32" s="103"/>
      <c r="AV32" s="86"/>
      <c r="AW32" s="86"/>
      <c r="AX32" s="86"/>
      <c r="AY32" s="80"/>
      <c r="AZ32" s="3"/>
    </row>
    <row r="33" spans="1:52" ht="19.5" customHeight="1">
      <c r="A33" s="80" t="s">
        <v>94</v>
      </c>
      <c r="B33" s="80"/>
      <c r="C33" s="109"/>
      <c r="D33" s="80"/>
      <c r="E33" s="103"/>
      <c r="F33" s="103"/>
      <c r="G33" s="86"/>
      <c r="H33" s="86"/>
      <c r="I33" s="86"/>
      <c r="J33" s="80"/>
      <c r="K33" s="106"/>
      <c r="L33" s="80"/>
      <c r="M33" s="80"/>
      <c r="N33" s="109"/>
      <c r="O33" s="80"/>
      <c r="P33" s="103"/>
      <c r="Q33" s="103"/>
      <c r="R33" s="86"/>
      <c r="S33" s="86"/>
      <c r="T33" s="86"/>
      <c r="U33" s="80"/>
      <c r="V33" s="7"/>
      <c r="W33" s="80"/>
      <c r="X33" s="109"/>
      <c r="Y33" s="80"/>
      <c r="Z33" s="103"/>
      <c r="AA33" s="103"/>
      <c r="AB33" s="86"/>
      <c r="AC33" s="86"/>
      <c r="AD33" s="86"/>
      <c r="AE33" s="80"/>
      <c r="AF33" s="109"/>
      <c r="AG33" s="80"/>
      <c r="AH33" s="109"/>
      <c r="AI33" s="80"/>
      <c r="AJ33" s="103"/>
      <c r="AK33" s="103"/>
      <c r="AL33" s="86"/>
      <c r="AM33" s="86"/>
      <c r="AN33" s="86"/>
      <c r="AO33" s="80"/>
      <c r="AP33" s="109"/>
      <c r="AQ33" s="80"/>
      <c r="AR33" s="109"/>
      <c r="AS33" s="80"/>
      <c r="AT33" s="103"/>
      <c r="AU33" s="103"/>
      <c r="AV33" s="86"/>
      <c r="AW33" s="86"/>
      <c r="AX33" s="86"/>
      <c r="AY33" s="80"/>
      <c r="AZ33" s="3"/>
    </row>
    <row r="34" spans="1:52" ht="19.5" customHeight="1">
      <c r="A34" s="89" t="s">
        <v>95</v>
      </c>
      <c r="B34" s="80"/>
      <c r="C34" s="343" t="s">
        <v>297</v>
      </c>
      <c r="D34" s="80"/>
      <c r="E34" s="103"/>
      <c r="F34" s="103"/>
      <c r="G34" s="89" t="s">
        <v>37</v>
      </c>
      <c r="H34" s="86"/>
      <c r="I34" s="86"/>
      <c r="J34" s="80"/>
      <c r="K34" s="106"/>
      <c r="L34" s="110"/>
      <c r="M34" s="80"/>
      <c r="N34" s="109"/>
      <c r="O34" s="80"/>
      <c r="P34" s="103"/>
      <c r="Q34" s="103"/>
      <c r="R34" s="86"/>
      <c r="S34" s="86"/>
      <c r="T34" s="86"/>
      <c r="U34" s="80"/>
      <c r="V34" s="7"/>
      <c r="W34" s="80"/>
      <c r="X34" s="91"/>
      <c r="Y34" s="80"/>
      <c r="Z34" s="103"/>
      <c r="AA34" s="103"/>
      <c r="AB34" s="86"/>
      <c r="AC34" s="86"/>
      <c r="AD34" s="86"/>
      <c r="AE34" s="80"/>
      <c r="AF34" s="109"/>
      <c r="AG34" s="80"/>
      <c r="AH34" s="91"/>
      <c r="AI34" s="80"/>
      <c r="AJ34" s="103"/>
      <c r="AK34" s="103"/>
      <c r="AL34" s="86"/>
      <c r="AM34" s="86"/>
      <c r="AN34" s="86"/>
      <c r="AO34" s="80"/>
      <c r="AP34" s="109"/>
      <c r="AQ34" s="80"/>
      <c r="AR34" s="91"/>
      <c r="AS34" s="80"/>
      <c r="AT34" s="103"/>
      <c r="AU34" s="103"/>
      <c r="AV34" s="86"/>
      <c r="AW34" s="86"/>
      <c r="AX34" s="86"/>
      <c r="AY34" s="80"/>
      <c r="AZ34" s="3"/>
    </row>
    <row r="35" spans="1:52" ht="19.5" customHeight="1">
      <c r="A35" s="460" t="s">
        <v>375</v>
      </c>
      <c r="B35" s="80"/>
      <c r="C35" s="109" t="s">
        <v>376</v>
      </c>
      <c r="D35" s="80"/>
      <c r="E35" s="103"/>
      <c r="F35" s="103"/>
      <c r="G35" s="103">
        <v>9</v>
      </c>
      <c r="H35" s="86"/>
      <c r="I35" s="86">
        <v>9</v>
      </c>
      <c r="J35" s="80"/>
      <c r="K35" s="106"/>
      <c r="L35" s="109"/>
      <c r="M35" s="80"/>
      <c r="N35" s="109"/>
      <c r="O35" s="80"/>
      <c r="P35" s="103"/>
      <c r="Q35" s="103"/>
      <c r="R35" s="86"/>
      <c r="S35" s="86"/>
      <c r="T35" s="86"/>
      <c r="U35" s="80"/>
      <c r="V35" s="7"/>
      <c r="W35" s="80"/>
      <c r="X35" s="91"/>
      <c r="Y35" s="80"/>
      <c r="Z35" s="103"/>
      <c r="AA35" s="103"/>
      <c r="AB35" s="86"/>
      <c r="AC35" s="86"/>
      <c r="AD35" s="86"/>
      <c r="AE35" s="80"/>
      <c r="AF35" s="109"/>
      <c r="AG35" s="80"/>
      <c r="AH35" s="91"/>
      <c r="AI35" s="80"/>
      <c r="AJ35" s="103"/>
      <c r="AK35" s="103"/>
      <c r="AL35" s="86"/>
      <c r="AM35" s="86"/>
      <c r="AN35" s="86"/>
      <c r="AO35" s="80"/>
      <c r="AP35" s="109"/>
      <c r="AQ35" s="80"/>
      <c r="AR35" s="91"/>
      <c r="AS35" s="80"/>
      <c r="AT35" s="103"/>
      <c r="AU35" s="103"/>
      <c r="AV35" s="86"/>
      <c r="AW35" s="86"/>
      <c r="AX35" s="86"/>
      <c r="AY35" s="80"/>
      <c r="AZ35" s="3"/>
    </row>
    <row r="36" spans="1:52" ht="19.5" customHeight="1">
      <c r="A36" s="460" t="s">
        <v>377</v>
      </c>
      <c r="B36" s="80"/>
      <c r="C36" s="109" t="s">
        <v>374</v>
      </c>
      <c r="D36" s="80"/>
      <c r="E36" s="103"/>
      <c r="F36" s="103"/>
      <c r="G36" s="103">
        <v>22371.2</v>
      </c>
      <c r="H36" s="86"/>
      <c r="I36" s="86">
        <v>22371.2</v>
      </c>
      <c r="J36" s="80"/>
      <c r="K36" s="106"/>
      <c r="L36" s="109"/>
      <c r="M36" s="80"/>
      <c r="N36" s="109"/>
      <c r="O36" s="80"/>
      <c r="P36" s="103"/>
      <c r="Q36" s="103"/>
      <c r="R36" s="86"/>
      <c r="S36" s="86"/>
      <c r="T36" s="86"/>
      <c r="U36" s="80"/>
      <c r="V36" s="7"/>
      <c r="W36" s="80"/>
      <c r="X36" s="91"/>
      <c r="Y36" s="80"/>
      <c r="Z36" s="103"/>
      <c r="AA36" s="103"/>
      <c r="AB36" s="86"/>
      <c r="AC36" s="86"/>
      <c r="AD36" s="86"/>
      <c r="AE36" s="80"/>
      <c r="AF36" s="109"/>
      <c r="AG36" s="80"/>
      <c r="AH36" s="91"/>
      <c r="AI36" s="80"/>
      <c r="AJ36" s="103"/>
      <c r="AK36" s="103"/>
      <c r="AL36" s="86"/>
      <c r="AM36" s="86"/>
      <c r="AN36" s="86"/>
      <c r="AO36" s="80"/>
      <c r="AP36" s="109"/>
      <c r="AQ36" s="80"/>
      <c r="AR36" s="91"/>
      <c r="AS36" s="80"/>
      <c r="AT36" s="103"/>
      <c r="AU36" s="103"/>
      <c r="AV36" s="86"/>
      <c r="AW36" s="86"/>
      <c r="AX36" s="86"/>
      <c r="AY36" s="80"/>
      <c r="AZ36" s="3"/>
    </row>
    <row r="37" spans="1:52" ht="19.5" customHeight="1">
      <c r="A37" s="460"/>
      <c r="B37" s="80"/>
      <c r="C37" s="109"/>
      <c r="D37" s="80"/>
      <c r="E37" s="103"/>
      <c r="F37" s="103"/>
      <c r="G37" s="80"/>
      <c r="H37" s="86"/>
      <c r="I37" s="86"/>
      <c r="J37" s="80"/>
      <c r="K37" s="106"/>
      <c r="L37" s="86"/>
      <c r="M37" s="80"/>
      <c r="N37" s="109"/>
      <c r="O37" s="80"/>
      <c r="P37" s="103"/>
      <c r="Q37" s="103"/>
      <c r="R37" s="86"/>
      <c r="S37" s="86"/>
      <c r="T37" s="86"/>
      <c r="U37" s="80"/>
      <c r="V37" s="7"/>
      <c r="W37" s="80"/>
      <c r="X37" s="91"/>
      <c r="Y37" s="80"/>
      <c r="Z37" s="103"/>
      <c r="AA37" s="103"/>
      <c r="AB37" s="86"/>
      <c r="AC37" s="86"/>
      <c r="AD37" s="86"/>
      <c r="AE37" s="80"/>
      <c r="AF37" s="109"/>
      <c r="AG37" s="80"/>
      <c r="AH37" s="91"/>
      <c r="AI37" s="80"/>
      <c r="AJ37" s="103"/>
      <c r="AK37" s="103"/>
      <c r="AL37" s="86"/>
      <c r="AM37" s="86"/>
      <c r="AN37" s="86"/>
      <c r="AO37" s="80"/>
      <c r="AP37" s="109"/>
      <c r="AQ37" s="80"/>
      <c r="AR37" s="91"/>
      <c r="AS37" s="80"/>
      <c r="AT37" s="103"/>
      <c r="AU37" s="103"/>
      <c r="AV37" s="86"/>
      <c r="AW37" s="86"/>
      <c r="AX37" s="86"/>
      <c r="AY37" s="80"/>
      <c r="AZ37" s="3"/>
    </row>
    <row r="38" spans="1:52" ht="19.5" customHeight="1">
      <c r="A38" s="461"/>
      <c r="B38" s="80"/>
      <c r="C38" s="109"/>
      <c r="D38" s="80"/>
      <c r="E38" s="103"/>
      <c r="F38" s="80"/>
      <c r="G38" s="80"/>
      <c r="H38" s="80"/>
      <c r="I38" s="80"/>
      <c r="J38" s="80"/>
      <c r="K38" s="106"/>
      <c r="L38" s="80"/>
      <c r="M38" s="80"/>
      <c r="N38" s="109"/>
      <c r="O38" s="80"/>
      <c r="P38" s="103"/>
      <c r="Q38" s="80"/>
      <c r="R38" s="80"/>
      <c r="S38" s="80"/>
      <c r="T38" s="80"/>
      <c r="U38" s="80"/>
      <c r="V38" s="7"/>
      <c r="W38" s="80"/>
      <c r="X38" s="91"/>
      <c r="Y38" s="80"/>
      <c r="Z38" s="103"/>
      <c r="AA38" s="80"/>
      <c r="AB38" s="80"/>
      <c r="AC38" s="80"/>
      <c r="AD38" s="80"/>
      <c r="AE38" s="80"/>
      <c r="AF38" s="80"/>
      <c r="AG38" s="80"/>
      <c r="AH38" s="91"/>
      <c r="AI38" s="80"/>
      <c r="AJ38" s="103"/>
      <c r="AK38" s="80"/>
      <c r="AL38" s="80"/>
      <c r="AM38" s="80"/>
      <c r="AN38" s="80"/>
      <c r="AO38" s="80"/>
      <c r="AP38" s="80"/>
      <c r="AQ38" s="80"/>
      <c r="AR38" s="91"/>
      <c r="AS38" s="80"/>
      <c r="AT38" s="103"/>
      <c r="AU38" s="80"/>
      <c r="AV38" s="80"/>
      <c r="AW38" s="80"/>
      <c r="AX38" s="80"/>
      <c r="AY38" s="80"/>
      <c r="AZ38" s="3"/>
    </row>
    <row r="39" spans="1:52" ht="19.5" customHeight="1">
      <c r="A39" s="82" t="s">
        <v>378</v>
      </c>
      <c r="B39" s="82"/>
      <c r="C39" s="82"/>
      <c r="D39" s="82"/>
      <c r="E39" s="82"/>
      <c r="F39" s="82"/>
      <c r="G39" s="516">
        <f>G8-I29+I35-I36</f>
        <v>6837141.35</v>
      </c>
      <c r="H39" s="516"/>
      <c r="I39" s="516"/>
      <c r="J39" s="80"/>
      <c r="K39" s="149"/>
      <c r="L39" s="80"/>
      <c r="M39" s="80"/>
      <c r="N39" s="80"/>
      <c r="O39" s="80"/>
      <c r="P39" s="80"/>
      <c r="Q39" s="80"/>
      <c r="R39" s="513"/>
      <c r="S39" s="513"/>
      <c r="T39" s="513"/>
      <c r="U39" s="80"/>
      <c r="V39" s="7"/>
      <c r="W39" s="80"/>
      <c r="X39" s="80"/>
      <c r="Y39" s="80"/>
      <c r="Z39" s="80"/>
      <c r="AA39" s="80"/>
      <c r="AB39" s="513"/>
      <c r="AC39" s="513"/>
      <c r="AD39" s="513"/>
      <c r="AE39" s="80"/>
      <c r="AF39" s="80"/>
      <c r="AG39" s="80"/>
      <c r="AH39" s="80"/>
      <c r="AI39" s="80"/>
      <c r="AJ39" s="80"/>
      <c r="AK39" s="80"/>
      <c r="AL39" s="513"/>
      <c r="AM39" s="513"/>
      <c r="AN39" s="513"/>
      <c r="AO39" s="80"/>
      <c r="AP39" s="80"/>
      <c r="AQ39" s="80"/>
      <c r="AR39" s="80"/>
      <c r="AS39" s="80"/>
      <c r="AT39" s="80"/>
      <c r="AU39" s="80"/>
      <c r="AV39" s="513"/>
      <c r="AW39" s="513"/>
      <c r="AX39" s="513"/>
      <c r="AY39" s="80"/>
      <c r="AZ39" s="3"/>
    </row>
    <row r="40" spans="1:52" ht="19.5" customHeight="1">
      <c r="A40" s="80" t="s">
        <v>96</v>
      </c>
      <c r="B40" s="80"/>
      <c r="C40" s="80"/>
      <c r="D40" s="80"/>
      <c r="E40" s="105"/>
      <c r="F40" s="80" t="s">
        <v>97</v>
      </c>
      <c r="G40" s="80"/>
      <c r="H40" s="80"/>
      <c r="I40" s="80"/>
      <c r="J40" s="78"/>
      <c r="K40" s="106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7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3"/>
    </row>
    <row r="41" spans="1:52" ht="19.5" customHeight="1">
      <c r="A41" s="80"/>
      <c r="B41" s="80"/>
      <c r="C41" s="80"/>
      <c r="D41" s="80"/>
      <c r="E41" s="105"/>
      <c r="F41" s="80"/>
      <c r="G41" s="80"/>
      <c r="H41" s="80"/>
      <c r="I41" s="80"/>
      <c r="J41" s="80"/>
      <c r="K41" s="106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7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3"/>
    </row>
    <row r="42" spans="1:52" ht="19.5" customHeight="1">
      <c r="A42" s="80" t="s">
        <v>298</v>
      </c>
      <c r="B42" s="80"/>
      <c r="C42" s="91" t="s">
        <v>92</v>
      </c>
      <c r="D42" s="80"/>
      <c r="E42" s="105"/>
      <c r="F42" s="80" t="s">
        <v>300</v>
      </c>
      <c r="G42" s="80"/>
      <c r="H42" s="80"/>
      <c r="I42" s="91" t="s">
        <v>92</v>
      </c>
      <c r="J42" s="80"/>
      <c r="K42" s="106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7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3"/>
    </row>
    <row r="43" spans="1:52" ht="19.5" customHeight="1">
      <c r="A43" s="80" t="s">
        <v>299</v>
      </c>
      <c r="B43" s="80"/>
      <c r="C43" s="80"/>
      <c r="D43" s="80"/>
      <c r="E43" s="105"/>
      <c r="F43" s="80" t="s">
        <v>301</v>
      </c>
      <c r="G43" s="80"/>
      <c r="H43" s="80"/>
      <c r="I43" s="80"/>
      <c r="J43" s="80"/>
      <c r="K43" s="106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7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3"/>
    </row>
    <row r="44" spans="1:52" ht="19.5" customHeight="1">
      <c r="A44" s="80"/>
      <c r="B44" s="80"/>
      <c r="C44" s="80"/>
      <c r="D44" s="80"/>
      <c r="E44" s="105"/>
      <c r="F44" s="80"/>
      <c r="G44" s="80"/>
      <c r="H44" s="80"/>
      <c r="I44" s="80"/>
      <c r="J44" s="80"/>
      <c r="K44" s="106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7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3"/>
    </row>
    <row r="45" spans="1:12" ht="19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7"/>
      <c r="L45">
        <v>2</v>
      </c>
    </row>
    <row r="46" spans="1:11" ht="19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7"/>
    </row>
    <row r="47" spans="1:11" ht="19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149"/>
    </row>
    <row r="48" spans="1:11" ht="19.5" customHeight="1">
      <c r="A48" s="80" t="s">
        <v>0</v>
      </c>
      <c r="B48" s="80"/>
      <c r="C48" s="80"/>
      <c r="D48" s="80"/>
      <c r="E48" s="80"/>
      <c r="F48" s="81"/>
      <c r="G48" s="80" t="s">
        <v>108</v>
      </c>
      <c r="H48" s="80"/>
      <c r="I48" s="80"/>
      <c r="J48" s="80"/>
      <c r="K48" s="106"/>
    </row>
    <row r="49" spans="1:11" ht="24" customHeight="1">
      <c r="A49" s="80"/>
      <c r="B49" s="80"/>
      <c r="C49" s="80"/>
      <c r="D49" s="80"/>
      <c r="E49" s="80"/>
      <c r="F49" s="81"/>
      <c r="G49" s="80" t="s">
        <v>109</v>
      </c>
      <c r="H49" s="80"/>
      <c r="I49" s="80"/>
      <c r="J49" s="80"/>
      <c r="K49" s="106"/>
    </row>
    <row r="50" spans="1:11" ht="24" customHeight="1">
      <c r="A50" s="82"/>
      <c r="B50" s="82" t="s">
        <v>87</v>
      </c>
      <c r="C50" s="82"/>
      <c r="D50" s="82"/>
      <c r="E50" s="82"/>
      <c r="F50" s="83"/>
      <c r="G50" s="82"/>
      <c r="H50" s="82"/>
      <c r="I50" s="82"/>
      <c r="J50" s="82"/>
      <c r="K50" s="149"/>
    </row>
    <row r="51" spans="1:11" ht="24" customHeight="1">
      <c r="A51" s="84" t="s">
        <v>379</v>
      </c>
      <c r="B51" s="84"/>
      <c r="C51" s="84"/>
      <c r="D51" s="84"/>
      <c r="E51" s="84"/>
      <c r="F51" s="84"/>
      <c r="G51" s="519">
        <v>9809958.19</v>
      </c>
      <c r="H51" s="520"/>
      <c r="I51" s="520"/>
      <c r="J51" s="80" t="s">
        <v>21</v>
      </c>
      <c r="K51" s="106"/>
    </row>
    <row r="52" spans="1:11" ht="24" customHeight="1">
      <c r="A52" s="84"/>
      <c r="B52" s="84"/>
      <c r="C52" s="84"/>
      <c r="D52" s="84"/>
      <c r="E52" s="84"/>
      <c r="F52" s="84"/>
      <c r="G52" s="81"/>
      <c r="H52" s="80"/>
      <c r="I52" s="80"/>
      <c r="J52" s="80"/>
      <c r="K52" s="106"/>
    </row>
    <row r="53" spans="1:11" ht="24" customHeight="1">
      <c r="A53" s="87" t="s">
        <v>89</v>
      </c>
      <c r="B53" s="87"/>
      <c r="C53" s="87" t="s">
        <v>90</v>
      </c>
      <c r="D53" s="87"/>
      <c r="E53" s="87" t="s">
        <v>37</v>
      </c>
      <c r="F53" s="94"/>
      <c r="G53" s="81"/>
      <c r="H53" s="80"/>
      <c r="I53" s="80"/>
      <c r="J53" s="80"/>
      <c r="K53" s="106"/>
    </row>
    <row r="54" spans="1:11" ht="24" customHeight="1">
      <c r="A54" s="87"/>
      <c r="B54" s="88" t="s">
        <v>12</v>
      </c>
      <c r="C54" s="87"/>
      <c r="D54" s="87"/>
      <c r="E54" s="87"/>
      <c r="F54" s="89"/>
      <c r="G54" s="81"/>
      <c r="H54" s="80"/>
      <c r="I54" s="80"/>
      <c r="J54" s="80"/>
      <c r="K54" s="106"/>
    </row>
    <row r="55" spans="1:11" ht="24" customHeight="1" hidden="1">
      <c r="A55" s="84"/>
      <c r="B55" s="88" t="s">
        <v>12</v>
      </c>
      <c r="C55" s="84"/>
      <c r="D55" s="84"/>
      <c r="E55" s="84"/>
      <c r="F55" s="84"/>
      <c r="G55" s="90"/>
      <c r="H55" s="64"/>
      <c r="I55" s="91"/>
      <c r="J55" s="80"/>
      <c r="K55" s="106"/>
    </row>
    <row r="56" spans="1:11" ht="24" customHeight="1">
      <c r="A56" s="84"/>
      <c r="B56" s="84"/>
      <c r="C56" s="84"/>
      <c r="D56" s="84"/>
      <c r="E56" s="84"/>
      <c r="F56" s="84"/>
      <c r="G56" s="81"/>
      <c r="H56" s="80"/>
      <c r="I56" s="80"/>
      <c r="J56" s="80"/>
      <c r="K56" s="106"/>
    </row>
    <row r="57" spans="1:11" ht="24" customHeight="1" hidden="1">
      <c r="A57" s="84"/>
      <c r="B57" s="84"/>
      <c r="C57" s="84"/>
      <c r="D57" s="84"/>
      <c r="E57" s="84"/>
      <c r="F57" s="84"/>
      <c r="G57" s="81"/>
      <c r="H57" s="80"/>
      <c r="I57" s="80"/>
      <c r="J57" s="80"/>
      <c r="K57" s="106"/>
    </row>
    <row r="58" spans="1:11" ht="24" customHeight="1">
      <c r="A58" s="84" t="s">
        <v>91</v>
      </c>
      <c r="B58" s="84"/>
      <c r="C58" s="84"/>
      <c r="D58" s="84"/>
      <c r="E58" s="84"/>
      <c r="F58" s="84"/>
      <c r="G58" s="81"/>
      <c r="H58" s="80"/>
      <c r="I58" s="80"/>
      <c r="J58" s="80"/>
      <c r="K58" s="106"/>
    </row>
    <row r="59" spans="1:11" ht="24" customHeight="1">
      <c r="A59" s="87" t="s">
        <v>92</v>
      </c>
      <c r="B59" s="92"/>
      <c r="C59" s="93" t="s">
        <v>93</v>
      </c>
      <c r="D59" s="92"/>
      <c r="E59" s="93" t="s">
        <v>37</v>
      </c>
      <c r="F59" s="94"/>
      <c r="G59" s="81"/>
      <c r="H59" s="80"/>
      <c r="I59" s="80"/>
      <c r="J59" s="80"/>
      <c r="K59" s="106"/>
    </row>
    <row r="60" spans="1:11" ht="24" customHeight="1">
      <c r="A60" s="95" t="s">
        <v>156</v>
      </c>
      <c r="B60" s="84"/>
      <c r="C60" s="95" t="s">
        <v>157</v>
      </c>
      <c r="D60" s="84"/>
      <c r="E60" s="96">
        <v>5000</v>
      </c>
      <c r="F60" s="96"/>
      <c r="G60" s="81"/>
      <c r="H60" s="80"/>
      <c r="I60" s="103">
        <v>5000</v>
      </c>
      <c r="J60" s="80"/>
      <c r="K60" s="106"/>
    </row>
    <row r="61" spans="1:11" ht="24" customHeight="1">
      <c r="A61" s="95"/>
      <c r="B61" s="84"/>
      <c r="C61" s="95"/>
      <c r="D61" s="84"/>
      <c r="E61" s="96"/>
      <c r="F61" s="96"/>
      <c r="G61" s="81"/>
      <c r="H61" s="80"/>
      <c r="I61" s="97"/>
      <c r="J61" s="80"/>
      <c r="K61" s="106"/>
    </row>
    <row r="62" spans="1:11" ht="24" customHeight="1">
      <c r="A62" s="95"/>
      <c r="B62" s="84"/>
      <c r="C62" s="95"/>
      <c r="D62" s="84"/>
      <c r="E62" s="96"/>
      <c r="F62" s="96"/>
      <c r="G62" s="81"/>
      <c r="H62" s="80"/>
      <c r="I62" s="103"/>
      <c r="J62" s="80"/>
      <c r="K62" s="106"/>
    </row>
    <row r="63" spans="1:11" ht="24" customHeight="1">
      <c r="A63" s="166"/>
      <c r="B63" s="84"/>
      <c r="C63" s="95"/>
      <c r="D63" s="84"/>
      <c r="E63" s="96"/>
      <c r="F63" s="96"/>
      <c r="G63" s="81"/>
      <c r="H63" s="80"/>
      <c r="I63" s="103"/>
      <c r="J63" s="80"/>
      <c r="K63" s="106"/>
    </row>
    <row r="64" spans="1:11" ht="24" customHeight="1" hidden="1">
      <c r="A64" s="95"/>
      <c r="B64" s="84"/>
      <c r="C64" s="95"/>
      <c r="D64" s="84"/>
      <c r="E64" s="96"/>
      <c r="F64" s="96"/>
      <c r="G64" s="81"/>
      <c r="H64" s="80"/>
      <c r="I64" s="80"/>
      <c r="J64" s="80"/>
      <c r="K64" s="106"/>
    </row>
    <row r="65" spans="1:11" ht="24" customHeight="1" hidden="1">
      <c r="A65" s="95"/>
      <c r="B65" s="84"/>
      <c r="C65" s="95"/>
      <c r="D65" s="84"/>
      <c r="E65" s="96"/>
      <c r="F65" s="96"/>
      <c r="G65" s="81"/>
      <c r="H65" s="80"/>
      <c r="I65" s="80"/>
      <c r="J65" s="80"/>
      <c r="K65" s="106"/>
    </row>
    <row r="66" spans="1:11" ht="24" customHeight="1" hidden="1">
      <c r="A66" s="95"/>
      <c r="B66" s="84"/>
      <c r="C66" s="95"/>
      <c r="D66" s="84"/>
      <c r="E66" s="96"/>
      <c r="F66" s="96"/>
      <c r="G66" s="81"/>
      <c r="H66" s="80"/>
      <c r="I66" s="80"/>
      <c r="J66" s="80"/>
      <c r="K66" s="106"/>
    </row>
    <row r="67" spans="1:11" ht="24" customHeight="1" hidden="1">
      <c r="A67" s="95"/>
      <c r="B67" s="84"/>
      <c r="C67" s="95"/>
      <c r="D67" s="84"/>
      <c r="E67" s="96"/>
      <c r="F67" s="96"/>
      <c r="G67" s="81"/>
      <c r="H67" s="80"/>
      <c r="I67" s="98"/>
      <c r="J67" s="80"/>
      <c r="K67" s="106"/>
    </row>
    <row r="68" spans="1:11" ht="24" customHeight="1" hidden="1">
      <c r="A68" s="95"/>
      <c r="B68" s="84"/>
      <c r="C68" s="95"/>
      <c r="D68" s="84"/>
      <c r="E68" s="96"/>
      <c r="F68" s="96"/>
      <c r="G68" s="81"/>
      <c r="H68" s="80"/>
      <c r="I68" s="80"/>
      <c r="J68" s="80"/>
      <c r="K68" s="106"/>
    </row>
    <row r="69" spans="1:11" ht="24" customHeight="1" hidden="1">
      <c r="A69" s="95"/>
      <c r="B69" s="84"/>
      <c r="C69" s="95"/>
      <c r="D69" s="84"/>
      <c r="E69" s="96"/>
      <c r="F69" s="96"/>
      <c r="G69" s="99"/>
      <c r="H69" s="100"/>
      <c r="I69" s="100"/>
      <c r="J69" s="80"/>
      <c r="K69" s="106"/>
    </row>
    <row r="70" spans="1:11" ht="24" customHeight="1" hidden="1">
      <c r="A70" s="95"/>
      <c r="B70" s="84"/>
      <c r="C70" s="95"/>
      <c r="D70" s="84"/>
      <c r="E70" s="96"/>
      <c r="F70" s="96"/>
      <c r="G70" s="85"/>
      <c r="H70" s="86"/>
      <c r="I70" s="86"/>
      <c r="J70" s="80"/>
      <c r="K70" s="106"/>
    </row>
    <row r="71" spans="1:11" ht="24" customHeight="1" hidden="1">
      <c r="A71" s="95"/>
      <c r="B71" s="84"/>
      <c r="C71" s="95"/>
      <c r="D71" s="84"/>
      <c r="E71" s="96"/>
      <c r="F71" s="96"/>
      <c r="G71" s="85"/>
      <c r="H71" s="86"/>
      <c r="I71" s="86"/>
      <c r="J71" s="80"/>
      <c r="K71" s="106"/>
    </row>
    <row r="72" spans="1:11" ht="24" customHeight="1">
      <c r="A72" s="95"/>
      <c r="B72" s="84"/>
      <c r="C72" s="164"/>
      <c r="D72" s="96"/>
      <c r="E72" s="96"/>
      <c r="F72" s="96"/>
      <c r="G72" s="85"/>
      <c r="H72" s="86"/>
      <c r="I72" s="86"/>
      <c r="J72" s="80"/>
      <c r="K72" s="106"/>
    </row>
    <row r="73" spans="1:11" ht="24" customHeight="1">
      <c r="A73" s="95"/>
      <c r="B73" s="84"/>
      <c r="C73" s="95"/>
      <c r="D73" s="10"/>
      <c r="E73" s="96"/>
      <c r="F73" s="10"/>
      <c r="G73" s="85"/>
      <c r="H73" s="86"/>
      <c r="I73" s="86"/>
      <c r="J73" s="80"/>
      <c r="K73" s="106"/>
    </row>
    <row r="74" spans="1:11" ht="24" customHeight="1">
      <c r="A74" s="95"/>
      <c r="B74" s="84"/>
      <c r="C74" s="95"/>
      <c r="D74" s="84"/>
      <c r="E74" s="96"/>
      <c r="F74" s="96"/>
      <c r="G74" s="85"/>
      <c r="H74" s="86"/>
      <c r="I74" s="86"/>
      <c r="J74" s="80"/>
      <c r="K74" s="106"/>
    </row>
    <row r="75" spans="1:11" ht="24" customHeight="1">
      <c r="A75" s="95"/>
      <c r="B75" s="84"/>
      <c r="C75" s="95"/>
      <c r="D75" s="84"/>
      <c r="E75" s="96"/>
      <c r="F75" s="96"/>
      <c r="G75" s="85"/>
      <c r="H75" s="86"/>
      <c r="I75" s="86"/>
      <c r="J75" s="80"/>
      <c r="K75" s="106"/>
    </row>
    <row r="76" spans="1:11" ht="24" customHeight="1">
      <c r="A76" s="95"/>
      <c r="B76" s="84"/>
      <c r="C76" s="95"/>
      <c r="D76" s="84"/>
      <c r="E76" s="96"/>
      <c r="F76" s="96"/>
      <c r="G76" s="85"/>
      <c r="H76" s="86"/>
      <c r="I76" s="86"/>
      <c r="J76" s="80"/>
      <c r="K76" s="106"/>
    </row>
    <row r="77" spans="1:11" ht="24" customHeight="1">
      <c r="A77" s="95"/>
      <c r="B77" s="84"/>
      <c r="C77" s="95"/>
      <c r="D77" s="84"/>
      <c r="E77" s="96"/>
      <c r="F77" s="96"/>
      <c r="G77" s="85"/>
      <c r="H77" s="86"/>
      <c r="I77" s="86"/>
      <c r="J77" s="80"/>
      <c r="K77" s="106"/>
    </row>
    <row r="78" spans="1:11" ht="24" customHeight="1">
      <c r="A78" s="95"/>
      <c r="B78" s="84"/>
      <c r="C78" s="95"/>
      <c r="D78" s="84"/>
      <c r="E78" s="96"/>
      <c r="F78" s="96"/>
      <c r="G78" s="85"/>
      <c r="H78" s="86"/>
      <c r="I78" s="86"/>
      <c r="J78" s="80"/>
      <c r="K78" s="106"/>
    </row>
    <row r="79" spans="1:11" ht="24" customHeight="1">
      <c r="A79" s="95"/>
      <c r="B79" s="84"/>
      <c r="C79" s="95"/>
      <c r="D79" s="84"/>
      <c r="E79" s="96"/>
      <c r="F79" s="96"/>
      <c r="G79" s="85"/>
      <c r="H79" s="86"/>
      <c r="I79" s="86"/>
      <c r="J79" s="80"/>
      <c r="K79" s="106"/>
    </row>
    <row r="80" spans="1:11" ht="24" customHeight="1" hidden="1">
      <c r="A80" s="95"/>
      <c r="B80" s="84"/>
      <c r="C80" s="101"/>
      <c r="D80" s="84"/>
      <c r="E80" s="96"/>
      <c r="F80" s="96"/>
      <c r="G80" s="85"/>
      <c r="H80" s="86"/>
      <c r="I80" s="86"/>
      <c r="J80" s="80"/>
      <c r="K80" s="106"/>
    </row>
    <row r="81" spans="1:11" ht="24" customHeight="1" hidden="1">
      <c r="A81" s="95"/>
      <c r="B81" s="84"/>
      <c r="C81" s="101"/>
      <c r="D81" s="84"/>
      <c r="E81" s="96"/>
      <c r="F81" s="96"/>
      <c r="G81" s="85"/>
      <c r="H81" s="86"/>
      <c r="I81" s="86"/>
      <c r="J81" s="80"/>
      <c r="K81" s="106"/>
    </row>
    <row r="82" spans="1:11" ht="24" customHeight="1" hidden="1">
      <c r="A82" s="95"/>
      <c r="B82" s="84"/>
      <c r="C82" s="101"/>
      <c r="D82" s="84"/>
      <c r="E82" s="96"/>
      <c r="F82" s="96"/>
      <c r="G82" s="85"/>
      <c r="H82" s="86"/>
      <c r="I82" s="86"/>
      <c r="J82" s="80"/>
      <c r="K82" s="106"/>
    </row>
    <row r="83" spans="1:11" ht="24" customHeight="1" hidden="1">
      <c r="A83" s="95"/>
      <c r="B83" s="84"/>
      <c r="C83" s="101"/>
      <c r="D83" s="84"/>
      <c r="E83" s="96"/>
      <c r="F83" s="96"/>
      <c r="G83" s="85"/>
      <c r="H83" s="86"/>
      <c r="I83" s="86"/>
      <c r="J83" s="80"/>
      <c r="K83" s="106"/>
    </row>
    <row r="84" spans="1:11" ht="24" customHeight="1" hidden="1">
      <c r="A84" s="101"/>
      <c r="B84" s="84"/>
      <c r="C84" s="101"/>
      <c r="D84" s="84"/>
      <c r="E84" s="96"/>
      <c r="F84" s="96"/>
      <c r="G84" s="85"/>
      <c r="H84" s="86"/>
      <c r="I84" s="86"/>
      <c r="J84" s="80"/>
      <c r="K84" s="106"/>
    </row>
    <row r="85" spans="1:11" ht="24" customHeight="1" hidden="1">
      <c r="A85" s="101"/>
      <c r="B85" s="84"/>
      <c r="C85" s="101"/>
      <c r="D85" s="84"/>
      <c r="E85" s="96"/>
      <c r="F85" s="96"/>
      <c r="G85" s="85"/>
      <c r="H85" s="86"/>
      <c r="I85" s="86"/>
      <c r="J85" s="80"/>
      <c r="K85" s="106"/>
    </row>
    <row r="86" spans="1:11" ht="24" customHeight="1" hidden="1">
      <c r="A86" s="101"/>
      <c r="B86" s="84"/>
      <c r="C86" s="84"/>
      <c r="D86" s="84"/>
      <c r="E86" s="84"/>
      <c r="F86" s="84"/>
      <c r="G86" s="81"/>
      <c r="H86" s="80"/>
      <c r="I86" s="80"/>
      <c r="J86" s="80"/>
      <c r="K86" s="106"/>
    </row>
    <row r="87" spans="1:11" ht="24" customHeight="1">
      <c r="A87" s="84" t="s">
        <v>94</v>
      </c>
      <c r="B87" s="84"/>
      <c r="C87" s="84"/>
      <c r="D87" s="84"/>
      <c r="E87" s="84"/>
      <c r="F87" s="84"/>
      <c r="G87" s="81"/>
      <c r="H87" s="80"/>
      <c r="I87" s="80"/>
      <c r="J87" s="80"/>
      <c r="K87" s="106"/>
    </row>
    <row r="88" spans="1:11" ht="24" customHeight="1">
      <c r="A88" s="102" t="s">
        <v>95</v>
      </c>
      <c r="B88" s="84"/>
      <c r="C88" s="84"/>
      <c r="D88" s="84"/>
      <c r="E88" s="84"/>
      <c r="F88" s="84"/>
      <c r="G88" s="81"/>
      <c r="H88" s="80"/>
      <c r="I88" s="80"/>
      <c r="J88" s="80"/>
      <c r="K88" s="106"/>
    </row>
    <row r="89" spans="1:11" ht="24" customHeight="1">
      <c r="A89" s="10"/>
      <c r="B89" s="84"/>
      <c r="C89" s="84"/>
      <c r="D89" s="84"/>
      <c r="E89" s="84"/>
      <c r="F89" s="84"/>
      <c r="G89" s="81"/>
      <c r="H89" s="80"/>
      <c r="I89" s="97"/>
      <c r="J89" s="80"/>
      <c r="K89" s="106"/>
    </row>
    <row r="90" spans="1:11" ht="24" customHeight="1">
      <c r="A90" s="84"/>
      <c r="B90" s="84"/>
      <c r="C90" s="84"/>
      <c r="D90" s="84"/>
      <c r="E90" s="84"/>
      <c r="F90" s="84"/>
      <c r="G90" s="81"/>
      <c r="H90" s="80"/>
      <c r="I90" s="103"/>
      <c r="J90" s="80"/>
      <c r="K90" s="106"/>
    </row>
    <row r="91" spans="1:11" ht="24" customHeight="1">
      <c r="A91" s="84"/>
      <c r="B91" s="84"/>
      <c r="C91" s="84"/>
      <c r="D91" s="84"/>
      <c r="E91" s="84"/>
      <c r="F91" s="84"/>
      <c r="G91" s="81"/>
      <c r="H91" s="80"/>
      <c r="I91" s="97"/>
      <c r="J91" s="80"/>
      <c r="K91" s="106"/>
    </row>
    <row r="92" spans="1:11" ht="24" customHeight="1" hidden="1">
      <c r="A92" s="84"/>
      <c r="B92" s="84"/>
      <c r="C92" s="84"/>
      <c r="D92" s="84"/>
      <c r="E92" s="84"/>
      <c r="F92" s="84"/>
      <c r="G92" s="81"/>
      <c r="H92" s="80"/>
      <c r="I92" s="80"/>
      <c r="J92" s="80"/>
      <c r="K92" s="106"/>
    </row>
    <row r="93" spans="1:11" ht="24" customHeight="1" hidden="1">
      <c r="A93" s="84"/>
      <c r="B93" s="84"/>
      <c r="C93" s="84"/>
      <c r="D93" s="84"/>
      <c r="E93" s="84"/>
      <c r="F93" s="84"/>
      <c r="G93" s="81"/>
      <c r="H93" s="80"/>
      <c r="I93" s="80"/>
      <c r="J93" s="80"/>
      <c r="K93" s="106"/>
    </row>
    <row r="94" spans="1:11" ht="24" customHeight="1" hidden="1">
      <c r="A94" s="84"/>
      <c r="B94" s="84"/>
      <c r="C94" s="84"/>
      <c r="D94" s="84"/>
      <c r="E94" s="84"/>
      <c r="F94" s="84"/>
      <c r="G94" s="81"/>
      <c r="H94" s="80"/>
      <c r="I94" s="80"/>
      <c r="J94" s="80"/>
      <c r="K94" s="106"/>
    </row>
    <row r="95" spans="1:11" ht="24" customHeight="1">
      <c r="A95" s="84" t="s">
        <v>380</v>
      </c>
      <c r="B95" s="84"/>
      <c r="C95" s="84"/>
      <c r="D95" s="84"/>
      <c r="E95" s="84"/>
      <c r="F95" s="84"/>
      <c r="G95" s="517">
        <f>G51-I61</f>
        <v>9809958.19</v>
      </c>
      <c r="H95" s="516"/>
      <c r="I95" s="516"/>
      <c r="J95" s="80" t="s">
        <v>21</v>
      </c>
      <c r="K95" s="106"/>
    </row>
    <row r="96" spans="1:11" ht="24" customHeight="1">
      <c r="A96" s="78" t="s">
        <v>96</v>
      </c>
      <c r="B96" s="78"/>
      <c r="C96" s="78"/>
      <c r="D96" s="78"/>
      <c r="E96" s="104"/>
      <c r="F96" s="78" t="s">
        <v>97</v>
      </c>
      <c r="G96" s="78"/>
      <c r="H96" s="78"/>
      <c r="I96" s="78"/>
      <c r="J96" s="78"/>
      <c r="K96" s="106"/>
    </row>
    <row r="97" spans="1:11" ht="24" customHeight="1">
      <c r="A97" s="80"/>
      <c r="B97" s="80"/>
      <c r="C97" s="80"/>
      <c r="D97" s="80"/>
      <c r="E97" s="105"/>
      <c r="F97" s="80"/>
      <c r="G97" s="80"/>
      <c r="H97" s="80"/>
      <c r="I97" s="80"/>
      <c r="J97" s="80"/>
      <c r="K97" s="106"/>
    </row>
    <row r="98" spans="1:11" ht="24" customHeight="1">
      <c r="A98" s="80" t="s">
        <v>298</v>
      </c>
      <c r="B98" s="80"/>
      <c r="C98" s="91" t="s">
        <v>381</v>
      </c>
      <c r="D98" s="80"/>
      <c r="E98" s="105"/>
      <c r="F98" s="80" t="s">
        <v>300</v>
      </c>
      <c r="G98" s="80"/>
      <c r="H98" s="80"/>
      <c r="I98" s="91" t="s">
        <v>382</v>
      </c>
      <c r="J98" s="80"/>
      <c r="K98" s="106"/>
    </row>
    <row r="99" spans="1:12" ht="24" customHeight="1">
      <c r="A99" s="80" t="s">
        <v>299</v>
      </c>
      <c r="B99" s="80"/>
      <c r="C99" s="80"/>
      <c r="D99" s="80"/>
      <c r="E99" s="105"/>
      <c r="F99" s="80" t="s">
        <v>301</v>
      </c>
      <c r="G99" s="80"/>
      <c r="H99" s="80"/>
      <c r="I99" s="80"/>
      <c r="J99" s="80"/>
      <c r="K99" s="106"/>
      <c r="L99" s="3"/>
    </row>
    <row r="100" spans="1:12" ht="24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"/>
      <c r="L100" s="3"/>
    </row>
    <row r="101" spans="1:12" ht="24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"/>
      <c r="L101" s="3"/>
    </row>
    <row r="102" spans="1:11" ht="24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7"/>
    </row>
    <row r="103" spans="1:11" ht="24" customHeight="1" hidden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7"/>
    </row>
    <row r="104" spans="1:11" ht="24" customHeight="1" hidden="1">
      <c r="A104" s="25"/>
      <c r="B104" s="16"/>
      <c r="C104" s="26"/>
      <c r="D104" s="16"/>
      <c r="E104" s="26"/>
      <c r="F104" s="16"/>
      <c r="G104" s="7"/>
      <c r="H104" s="7"/>
      <c r="I104" s="7"/>
      <c r="J104" s="7"/>
      <c r="K104" s="7"/>
    </row>
    <row r="105" spans="1:11" ht="24" customHeight="1" hidden="1">
      <c r="A105" s="25"/>
      <c r="B105" s="16"/>
      <c r="C105" s="26"/>
      <c r="D105" s="16"/>
      <c r="E105" s="26"/>
      <c r="F105" s="16"/>
      <c r="G105" s="106"/>
      <c r="H105" s="106"/>
      <c r="I105" s="106"/>
      <c r="J105" s="106"/>
      <c r="K105" s="106"/>
    </row>
    <row r="106" spans="1:11" ht="24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49"/>
    </row>
    <row r="107" spans="1:12" ht="24" customHeight="1">
      <c r="A107" s="78" t="s">
        <v>0</v>
      </c>
      <c r="B107" s="78"/>
      <c r="C107" s="78"/>
      <c r="D107" s="78"/>
      <c r="E107" s="78"/>
      <c r="F107" s="79"/>
      <c r="G107" s="78" t="s">
        <v>113</v>
      </c>
      <c r="H107" s="78"/>
      <c r="I107" s="78"/>
      <c r="J107" s="78"/>
      <c r="K107" s="106"/>
      <c r="L107">
        <v>3</v>
      </c>
    </row>
    <row r="108" spans="1:11" ht="24" customHeight="1">
      <c r="A108" s="80"/>
      <c r="B108" s="80"/>
      <c r="C108" s="80"/>
      <c r="D108" s="80"/>
      <c r="E108" s="80"/>
      <c r="F108" s="81"/>
      <c r="G108" s="80" t="s">
        <v>112</v>
      </c>
      <c r="H108" s="80"/>
      <c r="I108" s="80"/>
      <c r="J108" s="80"/>
      <c r="K108" s="106"/>
    </row>
    <row r="109" spans="1:11" ht="24" customHeight="1">
      <c r="A109" s="82"/>
      <c r="B109" s="82" t="s">
        <v>87</v>
      </c>
      <c r="C109" s="82"/>
      <c r="D109" s="82"/>
      <c r="E109" s="82"/>
      <c r="F109" s="83"/>
      <c r="G109" s="82"/>
      <c r="H109" s="82"/>
      <c r="I109" s="82"/>
      <c r="J109" s="82"/>
      <c r="K109" s="149"/>
    </row>
    <row r="110" spans="1:11" ht="24" customHeight="1">
      <c r="A110" s="84" t="s">
        <v>174</v>
      </c>
      <c r="B110" s="84"/>
      <c r="C110" s="84"/>
      <c r="D110" s="84"/>
      <c r="E110" s="84"/>
      <c r="F110" s="84"/>
      <c r="G110" s="519">
        <v>532558.72</v>
      </c>
      <c r="H110" s="520"/>
      <c r="I110" s="520"/>
      <c r="J110" s="80" t="s">
        <v>21</v>
      </c>
      <c r="K110" s="106"/>
    </row>
    <row r="111" spans="1:14" ht="24" customHeight="1">
      <c r="A111" s="84" t="s">
        <v>88</v>
      </c>
      <c r="B111" s="84"/>
      <c r="C111" s="84"/>
      <c r="D111" s="84"/>
      <c r="E111" s="84"/>
      <c r="F111" s="84"/>
      <c r="G111" s="81"/>
      <c r="H111" s="80"/>
      <c r="I111" s="80"/>
      <c r="J111" s="80"/>
      <c r="K111" s="106"/>
      <c r="N111" s="186">
        <v>871.94</v>
      </c>
    </row>
    <row r="112" spans="1:14" ht="24" customHeight="1">
      <c r="A112" s="514" t="s">
        <v>89</v>
      </c>
      <c r="B112" s="514"/>
      <c r="C112" s="514" t="s">
        <v>90</v>
      </c>
      <c r="D112" s="514"/>
      <c r="E112" s="514" t="s">
        <v>37</v>
      </c>
      <c r="F112" s="518"/>
      <c r="G112" s="81"/>
      <c r="H112" s="80"/>
      <c r="I112" s="80"/>
      <c r="J112" s="80"/>
      <c r="K112" s="106"/>
      <c r="N112" s="186">
        <v>32196.59</v>
      </c>
    </row>
    <row r="113" spans="1:14" ht="24" customHeight="1">
      <c r="A113" s="87"/>
      <c r="B113" s="88" t="s">
        <v>12</v>
      </c>
      <c r="C113" s="87"/>
      <c r="D113" s="87"/>
      <c r="E113" s="87"/>
      <c r="F113" s="89"/>
      <c r="G113" s="81"/>
      <c r="H113" s="80"/>
      <c r="I113" s="80"/>
      <c r="J113" s="80"/>
      <c r="K113" s="106"/>
      <c r="N113" s="186">
        <v>2962.32</v>
      </c>
    </row>
    <row r="114" spans="1:14" ht="24" customHeight="1">
      <c r="A114" s="84"/>
      <c r="B114" s="88" t="s">
        <v>12</v>
      </c>
      <c r="C114" s="84"/>
      <c r="D114" s="84"/>
      <c r="E114" s="84"/>
      <c r="F114" s="84"/>
      <c r="G114" s="90"/>
      <c r="H114" s="64"/>
      <c r="I114" s="91"/>
      <c r="J114" s="80"/>
      <c r="K114" s="106"/>
      <c r="N114" s="186">
        <f>SUM(N111:N113)</f>
        <v>36030.85</v>
      </c>
    </row>
    <row r="115" spans="1:11" ht="24" customHeight="1" hidden="1">
      <c r="A115" s="84"/>
      <c r="B115" s="84"/>
      <c r="C115" s="84"/>
      <c r="D115" s="84"/>
      <c r="E115" s="84"/>
      <c r="F115" s="84"/>
      <c r="G115" s="81"/>
      <c r="H115" s="80"/>
      <c r="I115" s="80"/>
      <c r="J115" s="80"/>
      <c r="K115" s="106"/>
    </row>
    <row r="116" spans="1:11" ht="24" customHeight="1" hidden="1">
      <c r="A116" s="84"/>
      <c r="B116" s="84"/>
      <c r="C116" s="84"/>
      <c r="D116" s="84"/>
      <c r="E116" s="84"/>
      <c r="F116" s="84"/>
      <c r="G116" s="81"/>
      <c r="H116" s="80"/>
      <c r="I116" s="80"/>
      <c r="J116" s="80"/>
      <c r="K116" s="106"/>
    </row>
    <row r="117" spans="1:11" ht="24" customHeight="1">
      <c r="A117" s="84" t="s">
        <v>91</v>
      </c>
      <c r="B117" s="84"/>
      <c r="C117" s="84"/>
      <c r="D117" s="84"/>
      <c r="E117" s="84"/>
      <c r="F117" s="84"/>
      <c r="G117" s="81"/>
      <c r="H117" s="80"/>
      <c r="I117" s="80"/>
      <c r="J117" s="80"/>
      <c r="K117" s="106"/>
    </row>
    <row r="118" spans="1:11" ht="24" customHeight="1">
      <c r="A118" s="87" t="s">
        <v>92</v>
      </c>
      <c r="B118" s="92"/>
      <c r="C118" s="93" t="s">
        <v>93</v>
      </c>
      <c r="D118" s="92"/>
      <c r="E118" s="93" t="s">
        <v>37</v>
      </c>
      <c r="F118" s="94"/>
      <c r="G118" s="81"/>
      <c r="H118" s="80"/>
      <c r="I118" s="80"/>
      <c r="J118" s="80"/>
      <c r="K118" s="106"/>
    </row>
    <row r="119" spans="1:11" ht="24" customHeight="1">
      <c r="A119" s="95"/>
      <c r="B119" s="84"/>
      <c r="C119" s="101"/>
      <c r="D119" s="84"/>
      <c r="E119" s="96"/>
      <c r="F119" s="96"/>
      <c r="G119" s="81"/>
      <c r="H119" s="80"/>
      <c r="I119" s="80"/>
      <c r="J119" s="80"/>
      <c r="K119" s="106"/>
    </row>
    <row r="120" spans="1:11" ht="24" customHeight="1">
      <c r="A120" s="95"/>
      <c r="B120" s="84"/>
      <c r="C120" s="101"/>
      <c r="D120" s="84"/>
      <c r="E120" s="96"/>
      <c r="F120" s="96"/>
      <c r="G120" s="81"/>
      <c r="H120" s="80"/>
      <c r="I120" s="97"/>
      <c r="J120" s="80"/>
      <c r="K120" s="106"/>
    </row>
    <row r="121" spans="1:11" ht="24" customHeight="1">
      <c r="A121" s="95"/>
      <c r="B121" s="84"/>
      <c r="C121" s="101"/>
      <c r="D121" s="84"/>
      <c r="E121" s="96"/>
      <c r="F121" s="96"/>
      <c r="G121" s="81"/>
      <c r="H121" s="80"/>
      <c r="I121" s="103"/>
      <c r="J121" s="80"/>
      <c r="K121" s="106"/>
    </row>
    <row r="122" spans="1:11" ht="24" customHeight="1">
      <c r="A122" s="106"/>
      <c r="B122" s="84"/>
      <c r="C122" s="101"/>
      <c r="D122" s="84"/>
      <c r="E122" s="96"/>
      <c r="F122" s="96"/>
      <c r="G122" s="81"/>
      <c r="H122" s="80"/>
      <c r="I122" s="80"/>
      <c r="J122" s="80"/>
      <c r="K122" s="106"/>
    </row>
    <row r="123" spans="1:11" ht="24" customHeight="1">
      <c r="A123" s="95"/>
      <c r="B123" s="84"/>
      <c r="C123" s="101"/>
      <c r="D123" s="84"/>
      <c r="E123" s="96"/>
      <c r="F123" s="96"/>
      <c r="G123" s="81"/>
      <c r="H123" s="80"/>
      <c r="I123" s="80"/>
      <c r="J123" s="80"/>
      <c r="K123" s="106"/>
    </row>
    <row r="124" spans="1:11" ht="24" customHeight="1">
      <c r="A124" s="95"/>
      <c r="B124" s="84"/>
      <c r="C124" s="101"/>
      <c r="D124" s="84"/>
      <c r="E124" s="96"/>
      <c r="F124" s="96"/>
      <c r="G124" s="81"/>
      <c r="H124" s="80"/>
      <c r="I124" s="80"/>
      <c r="J124" s="80"/>
      <c r="K124" s="106"/>
    </row>
    <row r="125" spans="1:11" ht="24" customHeight="1">
      <c r="A125" s="95"/>
      <c r="B125" s="84"/>
      <c r="C125" s="101"/>
      <c r="D125" s="84"/>
      <c r="E125" s="96"/>
      <c r="F125" s="96"/>
      <c r="G125" s="81"/>
      <c r="H125" s="80"/>
      <c r="I125" s="80"/>
      <c r="J125" s="80"/>
      <c r="K125" s="106"/>
    </row>
    <row r="126" spans="1:11" ht="24" customHeight="1">
      <c r="A126" s="95"/>
      <c r="B126" s="84"/>
      <c r="C126" s="101"/>
      <c r="D126" s="84"/>
      <c r="E126" s="96"/>
      <c r="F126" s="96"/>
      <c r="G126" s="81"/>
      <c r="H126" s="80"/>
      <c r="I126" s="98"/>
      <c r="J126" s="80"/>
      <c r="K126" s="106"/>
    </row>
    <row r="127" spans="1:11" ht="24" customHeight="1" hidden="1">
      <c r="A127" s="95"/>
      <c r="B127" s="84"/>
      <c r="C127" s="101"/>
      <c r="D127" s="84"/>
      <c r="E127" s="96"/>
      <c r="F127" s="96"/>
      <c r="G127" s="81"/>
      <c r="H127" s="80"/>
      <c r="I127" s="80"/>
      <c r="J127" s="80"/>
      <c r="K127" s="106"/>
    </row>
    <row r="128" spans="1:11" ht="24" customHeight="1" hidden="1">
      <c r="A128" s="95"/>
      <c r="B128" s="84"/>
      <c r="C128" s="101"/>
      <c r="D128" s="84"/>
      <c r="E128" s="96"/>
      <c r="F128" s="96"/>
      <c r="G128" s="99"/>
      <c r="H128" s="100"/>
      <c r="I128" s="100"/>
      <c r="J128" s="80"/>
      <c r="K128" s="106"/>
    </row>
    <row r="129" spans="1:11" ht="24" customHeight="1" hidden="1">
      <c r="A129" s="95"/>
      <c r="B129" s="84"/>
      <c r="C129" s="101"/>
      <c r="D129" s="84"/>
      <c r="E129" s="96"/>
      <c r="F129" s="96"/>
      <c r="G129" s="85"/>
      <c r="H129" s="86"/>
      <c r="I129" s="86"/>
      <c r="J129" s="80"/>
      <c r="K129" s="106"/>
    </row>
    <row r="130" spans="1:11" ht="24" customHeight="1" hidden="1">
      <c r="A130" s="95"/>
      <c r="B130" s="84"/>
      <c r="C130" s="101"/>
      <c r="D130" s="84"/>
      <c r="E130" s="96"/>
      <c r="F130" s="96"/>
      <c r="G130" s="85"/>
      <c r="H130" s="86"/>
      <c r="I130" s="86"/>
      <c r="J130" s="80"/>
      <c r="K130" s="106"/>
    </row>
    <row r="131" spans="1:11" ht="24" customHeight="1" hidden="1">
      <c r="A131" s="95"/>
      <c r="B131" s="84"/>
      <c r="C131" s="101"/>
      <c r="D131" s="84"/>
      <c r="E131" s="96"/>
      <c r="F131" s="96"/>
      <c r="G131" s="85"/>
      <c r="H131" s="86"/>
      <c r="I131" s="86"/>
      <c r="J131" s="80"/>
      <c r="K131" s="106"/>
    </row>
    <row r="132" spans="1:11" ht="24" customHeight="1" hidden="1">
      <c r="A132" s="95"/>
      <c r="B132" s="84"/>
      <c r="C132" s="101"/>
      <c r="D132" s="84"/>
      <c r="E132" s="96"/>
      <c r="F132" s="96"/>
      <c r="G132" s="85"/>
      <c r="H132" s="86"/>
      <c r="I132" s="86"/>
      <c r="J132" s="80"/>
      <c r="K132" s="106"/>
    </row>
    <row r="133" spans="1:11" ht="24" customHeight="1" hidden="1">
      <c r="A133" s="95"/>
      <c r="B133" s="84"/>
      <c r="C133" s="101"/>
      <c r="D133" s="84"/>
      <c r="E133" s="96"/>
      <c r="F133" s="96"/>
      <c r="G133" s="85"/>
      <c r="H133" s="86"/>
      <c r="I133" s="86"/>
      <c r="J133" s="80"/>
      <c r="K133" s="106"/>
    </row>
    <row r="134" spans="1:11" ht="24" customHeight="1" hidden="1">
      <c r="A134" s="95"/>
      <c r="B134" s="84"/>
      <c r="C134" s="101"/>
      <c r="D134" s="84"/>
      <c r="E134" s="96"/>
      <c r="F134" s="96"/>
      <c r="G134" s="85"/>
      <c r="H134" s="86"/>
      <c r="I134" s="86"/>
      <c r="J134" s="80"/>
      <c r="K134" s="106"/>
    </row>
    <row r="135" spans="1:11" ht="24" customHeight="1" hidden="1">
      <c r="A135" s="95"/>
      <c r="B135" s="84"/>
      <c r="C135" s="101"/>
      <c r="D135" s="84"/>
      <c r="E135" s="96"/>
      <c r="F135" s="96"/>
      <c r="G135" s="85"/>
      <c r="H135" s="86"/>
      <c r="I135" s="86"/>
      <c r="J135" s="80"/>
      <c r="K135" s="106"/>
    </row>
    <row r="136" spans="1:11" ht="24" customHeight="1" hidden="1">
      <c r="A136" s="95"/>
      <c r="B136" s="84"/>
      <c r="C136" s="101"/>
      <c r="D136" s="84"/>
      <c r="E136" s="96"/>
      <c r="F136" s="96"/>
      <c r="G136" s="85"/>
      <c r="H136" s="86"/>
      <c r="I136" s="86"/>
      <c r="J136" s="80"/>
      <c r="K136" s="106"/>
    </row>
    <row r="137" spans="1:11" ht="24" customHeight="1" hidden="1">
      <c r="A137" s="95"/>
      <c r="B137" s="84"/>
      <c r="C137" s="101"/>
      <c r="D137" s="84"/>
      <c r="E137" s="96"/>
      <c r="F137" s="96"/>
      <c r="G137" s="85"/>
      <c r="H137" s="86"/>
      <c r="I137" s="86"/>
      <c r="J137" s="80"/>
      <c r="K137" s="106"/>
    </row>
    <row r="138" spans="1:11" ht="24" customHeight="1">
      <c r="A138" s="95"/>
      <c r="B138" s="84"/>
      <c r="C138" s="101"/>
      <c r="D138" s="84"/>
      <c r="E138" s="96"/>
      <c r="F138" s="96"/>
      <c r="G138" s="85"/>
      <c r="H138" s="86"/>
      <c r="I138" s="86"/>
      <c r="J138" s="80"/>
      <c r="K138" s="106"/>
    </row>
    <row r="139" spans="1:11" ht="24" customHeight="1">
      <c r="A139" s="84"/>
      <c r="B139" s="84"/>
      <c r="C139" s="101"/>
      <c r="D139" s="84"/>
      <c r="E139" s="96"/>
      <c r="F139" s="96"/>
      <c r="G139" s="85"/>
      <c r="H139" s="86"/>
      <c r="I139" s="86"/>
      <c r="J139" s="80"/>
      <c r="K139" s="106"/>
    </row>
    <row r="140" spans="1:11" ht="24" customHeight="1">
      <c r="A140" s="102"/>
      <c r="B140" s="84"/>
      <c r="C140" s="101"/>
      <c r="D140" s="84"/>
      <c r="E140" s="96"/>
      <c r="F140" s="96"/>
      <c r="G140" s="85"/>
      <c r="H140" s="86"/>
      <c r="I140" s="86"/>
      <c r="J140" s="80"/>
      <c r="K140" s="106"/>
    </row>
    <row r="141" spans="1:11" ht="24" customHeight="1">
      <c r="A141" s="10"/>
      <c r="B141" s="84"/>
      <c r="C141" s="101"/>
      <c r="D141" s="84"/>
      <c r="E141" s="96"/>
      <c r="F141" s="96"/>
      <c r="G141" s="85"/>
      <c r="H141" s="86"/>
      <c r="I141" s="86"/>
      <c r="J141" s="80"/>
      <c r="K141" s="106"/>
    </row>
    <row r="142" spans="1:11" ht="24" customHeight="1" hidden="1">
      <c r="A142" s="84"/>
      <c r="B142" s="84"/>
      <c r="C142" s="101"/>
      <c r="D142" s="84"/>
      <c r="E142" s="96"/>
      <c r="F142" s="96"/>
      <c r="G142" s="85"/>
      <c r="H142" s="86"/>
      <c r="I142" s="86"/>
      <c r="J142" s="80"/>
      <c r="K142" s="106"/>
    </row>
    <row r="143" spans="1:11" ht="24" customHeight="1" hidden="1">
      <c r="A143" s="84"/>
      <c r="B143" s="84"/>
      <c r="C143" s="101"/>
      <c r="D143" s="84"/>
      <c r="E143" s="96"/>
      <c r="F143" s="96"/>
      <c r="G143" s="85"/>
      <c r="H143" s="86"/>
      <c r="I143" s="86"/>
      <c r="J143" s="80"/>
      <c r="K143" s="106"/>
    </row>
    <row r="144" spans="1:11" ht="24" customHeight="1" hidden="1">
      <c r="A144" s="101"/>
      <c r="B144" s="84"/>
      <c r="C144" s="101"/>
      <c r="D144" s="84"/>
      <c r="E144" s="96"/>
      <c r="F144" s="96"/>
      <c r="G144" s="85"/>
      <c r="H144" s="86"/>
      <c r="I144" s="86"/>
      <c r="J144" s="80"/>
      <c r="K144" s="106"/>
    </row>
    <row r="145" spans="1:11" ht="24" customHeight="1" hidden="1">
      <c r="A145" s="101"/>
      <c r="B145" s="84"/>
      <c r="C145" s="84"/>
      <c r="D145" s="84"/>
      <c r="E145" s="84"/>
      <c r="F145" s="84"/>
      <c r="G145" s="81"/>
      <c r="H145" s="80"/>
      <c r="I145" s="80"/>
      <c r="J145" s="80"/>
      <c r="K145" s="106"/>
    </row>
    <row r="146" spans="1:11" ht="24" customHeight="1">
      <c r="A146" s="84" t="s">
        <v>94</v>
      </c>
      <c r="B146" s="84"/>
      <c r="C146" s="84"/>
      <c r="D146" s="84"/>
      <c r="E146" s="84"/>
      <c r="F146" s="84"/>
      <c r="G146" s="81"/>
      <c r="H146" s="80"/>
      <c r="I146" s="80"/>
      <c r="J146" s="80"/>
      <c r="K146" s="106"/>
    </row>
    <row r="147" spans="1:11" ht="24" customHeight="1">
      <c r="A147" s="102" t="s">
        <v>95</v>
      </c>
      <c r="B147" s="84"/>
      <c r="C147" s="84"/>
      <c r="D147" s="84"/>
      <c r="E147" s="84"/>
      <c r="F147" s="84"/>
      <c r="G147" s="81"/>
      <c r="H147" s="80"/>
      <c r="I147" s="80"/>
      <c r="J147" s="80"/>
      <c r="K147" s="106"/>
    </row>
    <row r="148" spans="1:11" ht="24" customHeight="1">
      <c r="A148" s="10" t="s">
        <v>164</v>
      </c>
      <c r="B148" s="84"/>
      <c r="C148" s="84"/>
      <c r="D148" s="84"/>
      <c r="E148" s="84"/>
      <c r="F148" s="84"/>
      <c r="G148" s="81"/>
      <c r="H148" s="80"/>
      <c r="I148" s="103">
        <v>2549.3</v>
      </c>
      <c r="J148" s="80"/>
      <c r="K148" s="106"/>
    </row>
    <row r="149" spans="1:11" ht="24" customHeight="1">
      <c r="A149" s="84"/>
      <c r="B149" s="84" t="s">
        <v>12</v>
      </c>
      <c r="C149" s="84"/>
      <c r="D149" s="84"/>
      <c r="E149" s="84"/>
      <c r="F149" s="84"/>
      <c r="G149" s="81"/>
      <c r="H149" s="80"/>
      <c r="I149" s="103"/>
      <c r="J149" s="80"/>
      <c r="K149" s="106"/>
    </row>
    <row r="150" spans="1:11" ht="24" customHeight="1">
      <c r="A150" s="84"/>
      <c r="B150" s="84"/>
      <c r="C150" s="84"/>
      <c r="D150" s="84"/>
      <c r="E150" s="84"/>
      <c r="F150" s="84"/>
      <c r="G150" s="81"/>
      <c r="H150" s="80"/>
      <c r="I150" s="97"/>
      <c r="J150" s="80"/>
      <c r="K150" s="106"/>
    </row>
    <row r="151" spans="1:11" ht="24" customHeight="1" hidden="1">
      <c r="A151" s="84"/>
      <c r="B151" s="84"/>
      <c r="C151" s="84"/>
      <c r="D151" s="84"/>
      <c r="E151" s="84"/>
      <c r="F151" s="84"/>
      <c r="G151" s="81"/>
      <c r="H151" s="80"/>
      <c r="I151" s="80"/>
      <c r="J151" s="80"/>
      <c r="K151" s="106"/>
    </row>
    <row r="152" spans="1:11" ht="24" customHeight="1" hidden="1">
      <c r="A152" s="84"/>
      <c r="B152" s="84"/>
      <c r="C152" s="84"/>
      <c r="D152" s="84"/>
      <c r="E152" s="84"/>
      <c r="F152" s="84"/>
      <c r="G152" s="81"/>
      <c r="H152" s="80"/>
      <c r="I152" s="80"/>
      <c r="J152" s="80"/>
      <c r="K152" s="106"/>
    </row>
    <row r="153" spans="1:11" ht="24" customHeight="1" hidden="1">
      <c r="A153" s="84"/>
      <c r="B153" s="84"/>
      <c r="C153" s="84"/>
      <c r="D153" s="84"/>
      <c r="E153" s="84"/>
      <c r="F153" s="84"/>
      <c r="G153" s="81"/>
      <c r="H153" s="80"/>
      <c r="I153" s="80"/>
      <c r="J153" s="80"/>
      <c r="K153" s="106"/>
    </row>
    <row r="154" spans="1:11" ht="24" customHeight="1">
      <c r="A154" s="84" t="s">
        <v>175</v>
      </c>
      <c r="B154" s="84"/>
      <c r="C154" s="84"/>
      <c r="D154" s="84"/>
      <c r="E154" s="84"/>
      <c r="F154" s="84"/>
      <c r="G154" s="517">
        <f>G110-I148</f>
        <v>530009.4199999999</v>
      </c>
      <c r="H154" s="516"/>
      <c r="I154" s="516"/>
      <c r="J154" s="80" t="s">
        <v>21</v>
      </c>
      <c r="K154" s="106"/>
    </row>
    <row r="155" spans="1:11" ht="24" customHeight="1">
      <c r="A155" s="78" t="s">
        <v>96</v>
      </c>
      <c r="B155" s="78"/>
      <c r="C155" s="78"/>
      <c r="D155" s="78"/>
      <c r="E155" s="104"/>
      <c r="F155" s="79" t="s">
        <v>97</v>
      </c>
      <c r="G155" s="78"/>
      <c r="H155" s="78"/>
      <c r="I155" s="78"/>
      <c r="J155" s="78"/>
      <c r="K155" s="106"/>
    </row>
    <row r="156" spans="1:11" ht="24" customHeight="1">
      <c r="A156" s="80"/>
      <c r="B156" s="80"/>
      <c r="C156" s="80"/>
      <c r="D156" s="80"/>
      <c r="E156" s="105"/>
      <c r="F156" s="81"/>
      <c r="G156" s="80"/>
      <c r="H156" s="80"/>
      <c r="I156" s="80"/>
      <c r="J156" s="80"/>
      <c r="K156" s="106"/>
    </row>
    <row r="157" spans="1:11" ht="24" customHeight="1">
      <c r="A157" s="80"/>
      <c r="B157" s="80"/>
      <c r="C157" s="80"/>
      <c r="D157" s="80"/>
      <c r="E157" s="105"/>
      <c r="F157" s="81"/>
      <c r="G157" s="80"/>
      <c r="H157" s="80"/>
      <c r="I157" s="80"/>
      <c r="J157" s="80"/>
      <c r="K157" s="106"/>
    </row>
    <row r="158" spans="1:11" ht="24" customHeight="1">
      <c r="A158" s="80"/>
      <c r="B158" s="80"/>
      <c r="C158" s="80"/>
      <c r="D158" s="80"/>
      <c r="E158" s="105"/>
      <c r="F158" s="81"/>
      <c r="G158" s="80"/>
      <c r="H158" s="80"/>
      <c r="I158" s="80"/>
      <c r="J158" s="80"/>
      <c r="K158" s="106"/>
    </row>
    <row r="159" spans="1:11" ht="24" customHeight="1">
      <c r="A159" s="80"/>
      <c r="B159" s="80"/>
      <c r="C159" s="80"/>
      <c r="D159" s="80"/>
      <c r="E159" s="105"/>
      <c r="F159" s="81"/>
      <c r="G159" s="80"/>
      <c r="H159" s="80"/>
      <c r="I159" s="80"/>
      <c r="J159" s="80"/>
      <c r="K159" s="106"/>
    </row>
    <row r="160" spans="1:11" ht="24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7"/>
    </row>
    <row r="161" spans="1:11" ht="24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7"/>
    </row>
    <row r="162" spans="1:11" ht="24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49"/>
    </row>
    <row r="163" spans="1:12" ht="24" customHeight="1">
      <c r="A163" s="78" t="s">
        <v>0</v>
      </c>
      <c r="B163" s="78"/>
      <c r="C163" s="78"/>
      <c r="D163" s="78"/>
      <c r="E163" s="78"/>
      <c r="F163" s="79"/>
      <c r="G163" s="78" t="s">
        <v>114</v>
      </c>
      <c r="H163" s="78"/>
      <c r="I163" s="78"/>
      <c r="J163" s="78"/>
      <c r="K163" s="106"/>
      <c r="L163">
        <v>4</v>
      </c>
    </row>
    <row r="164" spans="1:11" ht="24" customHeight="1">
      <c r="A164" s="80"/>
      <c r="B164" s="80"/>
      <c r="C164" s="80"/>
      <c r="D164" s="80"/>
      <c r="E164" s="80"/>
      <c r="F164" s="81"/>
      <c r="G164" s="80" t="s">
        <v>115</v>
      </c>
      <c r="H164" s="80"/>
      <c r="I164" s="80"/>
      <c r="J164" s="80"/>
      <c r="K164" s="106"/>
    </row>
    <row r="165" spans="1:11" ht="24" customHeight="1">
      <c r="A165" s="82"/>
      <c r="B165" s="82" t="s">
        <v>87</v>
      </c>
      <c r="C165" s="82"/>
      <c r="D165" s="82"/>
      <c r="E165" s="82"/>
      <c r="F165" s="83"/>
      <c r="G165" s="82"/>
      <c r="H165" s="82"/>
      <c r="I165" s="82"/>
      <c r="J165" s="82"/>
      <c r="K165" s="149"/>
    </row>
    <row r="166" spans="1:11" ht="24" customHeight="1">
      <c r="A166" s="84" t="s">
        <v>182</v>
      </c>
      <c r="B166" s="84"/>
      <c r="C166" s="84"/>
      <c r="D166" s="84"/>
      <c r="E166" s="84"/>
      <c r="F166" s="84"/>
      <c r="G166" s="519">
        <v>20787819</v>
      </c>
      <c r="H166" s="520"/>
      <c r="I166" s="520"/>
      <c r="J166" s="80" t="s">
        <v>21</v>
      </c>
      <c r="K166" s="106"/>
    </row>
    <row r="167" spans="1:11" ht="24" customHeight="1">
      <c r="A167" s="84" t="s">
        <v>88</v>
      </c>
      <c r="B167" s="84"/>
      <c r="C167" s="84"/>
      <c r="D167" s="84"/>
      <c r="E167" s="84"/>
      <c r="F167" s="84"/>
      <c r="G167" s="81"/>
      <c r="H167" s="80"/>
      <c r="I167" s="80"/>
      <c r="J167" s="80"/>
      <c r="K167" s="106"/>
    </row>
    <row r="168" spans="1:11" ht="24" customHeight="1">
      <c r="A168" s="514" t="s">
        <v>89</v>
      </c>
      <c r="B168" s="514"/>
      <c r="C168" s="514" t="s">
        <v>90</v>
      </c>
      <c r="D168" s="514"/>
      <c r="E168" s="514" t="s">
        <v>37</v>
      </c>
      <c r="F168" s="518"/>
      <c r="G168" s="81"/>
      <c r="H168" s="80"/>
      <c r="I168" s="80"/>
      <c r="J168" s="80"/>
      <c r="K168" s="106"/>
    </row>
    <row r="169" spans="1:11" ht="24" customHeight="1">
      <c r="A169" s="87"/>
      <c r="B169" s="88" t="s">
        <v>12</v>
      </c>
      <c r="C169" s="87"/>
      <c r="D169" s="87"/>
      <c r="E169" s="87"/>
      <c r="F169" s="89"/>
      <c r="G169" s="81"/>
      <c r="H169" s="80"/>
      <c r="I169" s="80"/>
      <c r="J169" s="80"/>
      <c r="K169" s="106"/>
    </row>
    <row r="170" spans="1:11" ht="24" customHeight="1">
      <c r="A170" s="84"/>
      <c r="B170" s="88" t="s">
        <v>12</v>
      </c>
      <c r="C170" s="84"/>
      <c r="D170" s="84"/>
      <c r="E170" s="84"/>
      <c r="F170" s="84"/>
      <c r="G170" s="90"/>
      <c r="H170" s="64"/>
      <c r="I170" s="91"/>
      <c r="J170" s="80"/>
      <c r="K170" s="106"/>
    </row>
    <row r="171" spans="1:11" ht="24" customHeight="1" hidden="1">
      <c r="A171" s="84"/>
      <c r="B171" s="84"/>
      <c r="C171" s="84"/>
      <c r="D171" s="84"/>
      <c r="E171" s="84"/>
      <c r="F171" s="84"/>
      <c r="G171" s="81"/>
      <c r="H171" s="80"/>
      <c r="I171" s="80"/>
      <c r="J171" s="80"/>
      <c r="K171" s="106"/>
    </row>
    <row r="172" spans="1:11" ht="24" customHeight="1" hidden="1">
      <c r="A172" s="84"/>
      <c r="B172" s="84"/>
      <c r="C172" s="84"/>
      <c r="D172" s="84"/>
      <c r="E172" s="84"/>
      <c r="F172" s="84"/>
      <c r="G172" s="81"/>
      <c r="H172" s="80"/>
      <c r="I172" s="80"/>
      <c r="J172" s="80"/>
      <c r="K172" s="106"/>
    </row>
    <row r="173" spans="1:11" ht="24" customHeight="1">
      <c r="A173" s="84" t="s">
        <v>91</v>
      </c>
      <c r="B173" s="84"/>
      <c r="C173" s="84"/>
      <c r="D173" s="84"/>
      <c r="E173" s="84"/>
      <c r="F173" s="84"/>
      <c r="G173" s="81"/>
      <c r="H173" s="80"/>
      <c r="I173" s="80"/>
      <c r="J173" s="80"/>
      <c r="K173" s="106"/>
    </row>
    <row r="174" spans="1:11" ht="24" customHeight="1">
      <c r="A174" s="87" t="s">
        <v>92</v>
      </c>
      <c r="B174" s="92"/>
      <c r="C174" s="93" t="s">
        <v>93</v>
      </c>
      <c r="D174" s="92"/>
      <c r="E174" s="93" t="s">
        <v>37</v>
      </c>
      <c r="F174" s="94"/>
      <c r="G174" s="81"/>
      <c r="H174" s="80"/>
      <c r="I174" s="80"/>
      <c r="J174" s="80"/>
      <c r="K174" s="106"/>
    </row>
    <row r="175" spans="1:11" ht="24" customHeight="1">
      <c r="A175" s="95"/>
      <c r="B175" s="84"/>
      <c r="C175" s="101"/>
      <c r="D175" s="84"/>
      <c r="E175" s="96"/>
      <c r="F175" s="96"/>
      <c r="G175" s="81"/>
      <c r="H175" s="80"/>
      <c r="I175" s="80"/>
      <c r="J175" s="80"/>
      <c r="K175" s="106"/>
    </row>
    <row r="176" spans="1:11" ht="24" customHeight="1">
      <c r="A176" s="95"/>
      <c r="B176" s="84"/>
      <c r="C176" s="101"/>
      <c r="D176" s="84"/>
      <c r="E176" s="96"/>
      <c r="F176" s="96"/>
      <c r="G176" s="81"/>
      <c r="H176" s="80"/>
      <c r="I176" s="97"/>
      <c r="J176" s="80"/>
      <c r="K176" s="106"/>
    </row>
    <row r="177" spans="1:11" ht="24" customHeight="1">
      <c r="A177" s="95"/>
      <c r="B177" s="84"/>
      <c r="C177" s="101"/>
      <c r="D177" s="84"/>
      <c r="E177" s="96"/>
      <c r="F177" s="96"/>
      <c r="G177" s="81"/>
      <c r="H177" s="80"/>
      <c r="I177" s="103"/>
      <c r="J177" s="80"/>
      <c r="K177" s="106"/>
    </row>
    <row r="178" spans="1:11" ht="24" customHeight="1">
      <c r="A178" s="106"/>
      <c r="B178" s="84"/>
      <c r="C178" s="101"/>
      <c r="D178" s="84"/>
      <c r="E178" s="96"/>
      <c r="F178" s="96"/>
      <c r="G178" s="81"/>
      <c r="H178" s="80"/>
      <c r="I178" s="80"/>
      <c r="J178" s="80"/>
      <c r="K178" s="106"/>
    </row>
    <row r="179" spans="1:11" ht="24" customHeight="1">
      <c r="A179" s="95"/>
      <c r="B179" s="84"/>
      <c r="C179" s="101"/>
      <c r="D179" s="84"/>
      <c r="E179" s="96"/>
      <c r="F179" s="96"/>
      <c r="G179" s="81"/>
      <c r="H179" s="80"/>
      <c r="I179" s="80"/>
      <c r="J179" s="80"/>
      <c r="K179" s="106"/>
    </row>
    <row r="180" spans="1:11" ht="24" customHeight="1">
      <c r="A180" s="95"/>
      <c r="B180" s="84"/>
      <c r="C180" s="101"/>
      <c r="D180" s="84"/>
      <c r="E180" s="96"/>
      <c r="F180" s="96"/>
      <c r="G180" s="81"/>
      <c r="H180" s="80"/>
      <c r="I180" s="80"/>
      <c r="J180" s="80"/>
      <c r="K180" s="106"/>
    </row>
    <row r="181" spans="1:11" ht="24" customHeight="1">
      <c r="A181" s="95"/>
      <c r="B181" s="84"/>
      <c r="C181" s="101"/>
      <c r="D181" s="84"/>
      <c r="E181" s="96"/>
      <c r="F181" s="96"/>
      <c r="G181" s="81"/>
      <c r="H181" s="80"/>
      <c r="I181" s="80"/>
      <c r="J181" s="80"/>
      <c r="K181" s="106"/>
    </row>
    <row r="182" spans="1:11" ht="24" customHeight="1">
      <c r="A182" s="95"/>
      <c r="B182" s="84"/>
      <c r="C182" s="101"/>
      <c r="D182" s="84"/>
      <c r="E182" s="96"/>
      <c r="F182" s="96"/>
      <c r="G182" s="81"/>
      <c r="H182" s="80"/>
      <c r="I182" s="98"/>
      <c r="J182" s="80"/>
      <c r="K182" s="106"/>
    </row>
    <row r="183" spans="1:11" ht="24" customHeight="1">
      <c r="A183" s="95"/>
      <c r="B183" s="84"/>
      <c r="C183" s="101"/>
      <c r="D183" s="84"/>
      <c r="E183" s="96"/>
      <c r="F183" s="96"/>
      <c r="G183" s="81"/>
      <c r="H183" s="80"/>
      <c r="I183" s="80"/>
      <c r="J183" s="80"/>
      <c r="K183" s="106"/>
    </row>
    <row r="184" spans="1:11" ht="24" customHeight="1">
      <c r="A184" s="95"/>
      <c r="B184" s="84"/>
      <c r="C184" s="101"/>
      <c r="D184" s="84"/>
      <c r="E184" s="96"/>
      <c r="F184" s="96"/>
      <c r="G184" s="99"/>
      <c r="H184" s="100"/>
      <c r="I184" s="100"/>
      <c r="J184" s="80"/>
      <c r="K184" s="106"/>
    </row>
    <row r="185" spans="1:11" ht="24" customHeight="1">
      <c r="A185" s="95"/>
      <c r="B185" s="84"/>
      <c r="C185" s="101"/>
      <c r="D185" s="84"/>
      <c r="E185" s="96"/>
      <c r="F185" s="96"/>
      <c r="G185" s="85"/>
      <c r="H185" s="86"/>
      <c r="I185" s="86"/>
      <c r="J185" s="80"/>
      <c r="K185" s="106"/>
    </row>
    <row r="186" spans="1:11" ht="24" customHeight="1">
      <c r="A186" s="95"/>
      <c r="B186" s="84"/>
      <c r="C186" s="101"/>
      <c r="D186" s="84"/>
      <c r="E186" s="96"/>
      <c r="F186" s="96"/>
      <c r="G186" s="85"/>
      <c r="H186" s="86"/>
      <c r="I186" s="86"/>
      <c r="J186" s="80"/>
      <c r="K186" s="106"/>
    </row>
    <row r="187" spans="1:11" ht="24" customHeight="1" hidden="1">
      <c r="A187" s="95"/>
      <c r="B187" s="84"/>
      <c r="C187" s="101"/>
      <c r="D187" s="84"/>
      <c r="E187" s="96"/>
      <c r="F187" s="96"/>
      <c r="G187" s="85"/>
      <c r="H187" s="86"/>
      <c r="I187" s="86"/>
      <c r="J187" s="80"/>
      <c r="K187" s="106"/>
    </row>
    <row r="188" spans="1:11" ht="24" customHeight="1" hidden="1">
      <c r="A188" s="95"/>
      <c r="B188" s="84"/>
      <c r="C188" s="101"/>
      <c r="D188" s="84"/>
      <c r="E188" s="96"/>
      <c r="F188" s="96"/>
      <c r="G188" s="85"/>
      <c r="H188" s="86"/>
      <c r="I188" s="86"/>
      <c r="J188" s="80"/>
      <c r="K188" s="106"/>
    </row>
    <row r="189" spans="1:11" ht="24" customHeight="1" hidden="1">
      <c r="A189" s="95"/>
      <c r="B189" s="84"/>
      <c r="C189" s="101"/>
      <c r="D189" s="84"/>
      <c r="E189" s="96"/>
      <c r="F189" s="96"/>
      <c r="G189" s="85"/>
      <c r="H189" s="86"/>
      <c r="I189" s="86"/>
      <c r="J189" s="80"/>
      <c r="K189" s="106"/>
    </row>
    <row r="190" spans="1:11" ht="24" customHeight="1" hidden="1">
      <c r="A190" s="95"/>
      <c r="B190" s="84"/>
      <c r="C190" s="101"/>
      <c r="D190" s="84"/>
      <c r="E190" s="96"/>
      <c r="F190" s="96"/>
      <c r="G190" s="85"/>
      <c r="H190" s="86"/>
      <c r="I190" s="86"/>
      <c r="J190" s="80"/>
      <c r="K190" s="106"/>
    </row>
    <row r="191" spans="1:11" ht="24" customHeight="1" hidden="1">
      <c r="A191" s="95"/>
      <c r="B191" s="84"/>
      <c r="C191" s="101"/>
      <c r="D191" s="84"/>
      <c r="E191" s="96"/>
      <c r="F191" s="96"/>
      <c r="G191" s="85"/>
      <c r="H191" s="86"/>
      <c r="I191" s="86"/>
      <c r="J191" s="80"/>
      <c r="K191" s="106"/>
    </row>
    <row r="192" spans="1:11" ht="24" customHeight="1" hidden="1">
      <c r="A192" s="95"/>
      <c r="B192" s="84"/>
      <c r="C192" s="101"/>
      <c r="D192" s="84"/>
      <c r="E192" s="96"/>
      <c r="F192" s="96"/>
      <c r="G192" s="85"/>
      <c r="H192" s="86"/>
      <c r="I192" s="86"/>
      <c r="J192" s="80"/>
      <c r="K192" s="106"/>
    </row>
    <row r="193" spans="1:11" ht="24" customHeight="1" hidden="1">
      <c r="A193" s="95"/>
      <c r="B193" s="84"/>
      <c r="C193" s="101"/>
      <c r="D193" s="84"/>
      <c r="E193" s="96"/>
      <c r="F193" s="96"/>
      <c r="G193" s="85"/>
      <c r="H193" s="86"/>
      <c r="I193" s="86"/>
      <c r="J193" s="80"/>
      <c r="K193" s="106"/>
    </row>
    <row r="194" spans="1:11" ht="24" customHeight="1" hidden="1">
      <c r="A194" s="95"/>
      <c r="B194" s="84"/>
      <c r="C194" s="101"/>
      <c r="D194" s="84"/>
      <c r="E194" s="96"/>
      <c r="F194" s="96"/>
      <c r="G194" s="85"/>
      <c r="H194" s="86"/>
      <c r="I194" s="86"/>
      <c r="J194" s="80"/>
      <c r="K194" s="106"/>
    </row>
    <row r="195" spans="1:11" ht="24" customHeight="1" hidden="1">
      <c r="A195" s="84"/>
      <c r="B195" s="84"/>
      <c r="C195" s="101"/>
      <c r="D195" s="84"/>
      <c r="E195" s="96"/>
      <c r="F195" s="96"/>
      <c r="G195" s="85"/>
      <c r="H195" s="86"/>
      <c r="I195" s="86"/>
      <c r="J195" s="80"/>
      <c r="K195" s="106"/>
    </row>
    <row r="196" spans="1:11" ht="24" customHeight="1" hidden="1">
      <c r="A196" s="102"/>
      <c r="B196" s="84"/>
      <c r="C196" s="101"/>
      <c r="D196" s="84"/>
      <c r="E196" s="96"/>
      <c r="F196" s="96"/>
      <c r="G196" s="85"/>
      <c r="H196" s="86"/>
      <c r="I196" s="86"/>
      <c r="J196" s="80"/>
      <c r="K196" s="106"/>
    </row>
    <row r="197" spans="1:11" ht="24" customHeight="1" hidden="1">
      <c r="A197" s="10"/>
      <c r="B197" s="84"/>
      <c r="C197" s="101"/>
      <c r="D197" s="84"/>
      <c r="E197" s="96"/>
      <c r="F197" s="96"/>
      <c r="G197" s="85"/>
      <c r="H197" s="86"/>
      <c r="I197" s="86"/>
      <c r="J197" s="80"/>
      <c r="K197" s="106"/>
    </row>
    <row r="198" spans="1:11" ht="24" customHeight="1" hidden="1">
      <c r="A198" s="84"/>
      <c r="B198" s="84"/>
      <c r="C198" s="101"/>
      <c r="D198" s="84"/>
      <c r="E198" s="96"/>
      <c r="F198" s="96"/>
      <c r="G198" s="85"/>
      <c r="H198" s="86"/>
      <c r="I198" s="86"/>
      <c r="J198" s="80"/>
      <c r="K198" s="106"/>
    </row>
    <row r="199" spans="1:11" ht="24" customHeight="1" hidden="1">
      <c r="A199" s="84"/>
      <c r="B199" s="84"/>
      <c r="C199" s="101"/>
      <c r="D199" s="84"/>
      <c r="E199" s="96"/>
      <c r="F199" s="96"/>
      <c r="G199" s="85"/>
      <c r="H199" s="86"/>
      <c r="I199" s="86"/>
      <c r="J199" s="80"/>
      <c r="K199" s="106"/>
    </row>
    <row r="200" spans="1:11" ht="24" customHeight="1" hidden="1">
      <c r="A200" s="101"/>
      <c r="B200" s="84"/>
      <c r="C200" s="101"/>
      <c r="D200" s="84"/>
      <c r="E200" s="96"/>
      <c r="F200" s="96"/>
      <c r="G200" s="85"/>
      <c r="H200" s="86"/>
      <c r="I200" s="86"/>
      <c r="J200" s="80"/>
      <c r="K200" s="106"/>
    </row>
    <row r="201" spans="1:11" ht="24" customHeight="1" hidden="1">
      <c r="A201" s="101"/>
      <c r="B201" s="84"/>
      <c r="C201" s="84"/>
      <c r="D201" s="84"/>
      <c r="E201" s="84"/>
      <c r="F201" s="84"/>
      <c r="G201" s="81"/>
      <c r="H201" s="80"/>
      <c r="I201" s="80"/>
      <c r="J201" s="80"/>
      <c r="K201" s="106"/>
    </row>
    <row r="202" spans="1:11" ht="24" customHeight="1">
      <c r="A202" s="84" t="s">
        <v>94</v>
      </c>
      <c r="B202" s="84"/>
      <c r="C202" s="84"/>
      <c r="D202" s="84"/>
      <c r="E202" s="84"/>
      <c r="F202" s="84"/>
      <c r="G202" s="81"/>
      <c r="H202" s="80"/>
      <c r="I202" s="80"/>
      <c r="J202" s="80"/>
      <c r="K202" s="106"/>
    </row>
    <row r="203" spans="1:11" ht="24" customHeight="1">
      <c r="A203" s="102" t="s">
        <v>95</v>
      </c>
      <c r="B203" s="84"/>
      <c r="C203" s="84"/>
      <c r="D203" s="84"/>
      <c r="E203" s="84"/>
      <c r="F203" s="84"/>
      <c r="G203" s="81"/>
      <c r="H203" s="80"/>
      <c r="I203" s="80"/>
      <c r="J203" s="80"/>
      <c r="K203" s="106"/>
    </row>
    <row r="204" spans="1:11" ht="24" customHeight="1">
      <c r="A204" s="10" t="s">
        <v>164</v>
      </c>
      <c r="B204" s="84"/>
      <c r="C204" s="84"/>
      <c r="D204" s="84"/>
      <c r="E204" s="84"/>
      <c r="F204" s="84"/>
      <c r="G204" s="81"/>
      <c r="H204" s="80"/>
      <c r="I204" s="97">
        <v>25130.31</v>
      </c>
      <c r="J204" s="80"/>
      <c r="K204" s="106"/>
    </row>
    <row r="205" spans="1:11" ht="21.75">
      <c r="A205" s="84"/>
      <c r="B205" s="84"/>
      <c r="C205" s="84"/>
      <c r="D205" s="84"/>
      <c r="E205" s="84"/>
      <c r="F205" s="84"/>
      <c r="G205" s="81"/>
      <c r="H205" s="80"/>
      <c r="I205" s="103"/>
      <c r="J205" s="80"/>
      <c r="K205" s="106"/>
    </row>
    <row r="206" spans="1:11" ht="21.75">
      <c r="A206" s="84"/>
      <c r="B206" s="84"/>
      <c r="C206" s="84"/>
      <c r="D206" s="84"/>
      <c r="E206" s="84"/>
      <c r="F206" s="84"/>
      <c r="G206" s="81"/>
      <c r="H206" s="80"/>
      <c r="I206" s="97"/>
      <c r="J206" s="80"/>
      <c r="K206" s="106"/>
    </row>
    <row r="207" spans="1:11" ht="21.75" hidden="1">
      <c r="A207" s="84"/>
      <c r="B207" s="84"/>
      <c r="C207" s="84"/>
      <c r="D207" s="84"/>
      <c r="E207" s="84"/>
      <c r="F207" s="84"/>
      <c r="G207" s="81"/>
      <c r="H207" s="80"/>
      <c r="I207" s="80"/>
      <c r="J207" s="80"/>
      <c r="K207" s="106"/>
    </row>
    <row r="208" spans="1:11" ht="21.75" hidden="1">
      <c r="A208" s="84"/>
      <c r="B208" s="84"/>
      <c r="C208" s="84"/>
      <c r="D208" s="84"/>
      <c r="E208" s="84"/>
      <c r="F208" s="84"/>
      <c r="G208" s="81"/>
      <c r="H208" s="80"/>
      <c r="I208" s="80"/>
      <c r="J208" s="80"/>
      <c r="K208" s="106"/>
    </row>
    <row r="209" spans="1:11" ht="21.75">
      <c r="A209" s="84"/>
      <c r="B209" s="84"/>
      <c r="C209" s="84"/>
      <c r="D209" s="84"/>
      <c r="E209" s="84"/>
      <c r="F209" s="84"/>
      <c r="G209" s="81"/>
      <c r="H209" s="80"/>
      <c r="I209" s="80"/>
      <c r="J209" s="80"/>
      <c r="K209" s="106"/>
    </row>
    <row r="210" spans="1:11" ht="21.75">
      <c r="A210" s="84" t="s">
        <v>183</v>
      </c>
      <c r="B210" s="84"/>
      <c r="C210" s="84"/>
      <c r="D210" s="84"/>
      <c r="E210" s="84"/>
      <c r="F210" s="84"/>
      <c r="G210" s="517">
        <f>G166-I204</f>
        <v>20762688.69</v>
      </c>
      <c r="H210" s="516"/>
      <c r="I210" s="516"/>
      <c r="J210" s="80" t="s">
        <v>21</v>
      </c>
      <c r="K210" s="106"/>
    </row>
    <row r="211" spans="1:11" ht="21.75">
      <c r="A211" s="78" t="s">
        <v>96</v>
      </c>
      <c r="B211" s="78"/>
      <c r="C211" s="78"/>
      <c r="D211" s="78"/>
      <c r="E211" s="104"/>
      <c r="F211" s="79" t="s">
        <v>97</v>
      </c>
      <c r="G211" s="78"/>
      <c r="H211" s="78"/>
      <c r="I211" s="78"/>
      <c r="J211" s="78"/>
      <c r="K211" s="106"/>
    </row>
    <row r="212" spans="1:11" ht="21.75">
      <c r="A212" s="80"/>
      <c r="B212" s="80"/>
      <c r="C212" s="80"/>
      <c r="D212" s="80"/>
      <c r="E212" s="105"/>
      <c r="F212" s="81"/>
      <c r="G212" s="80"/>
      <c r="H212" s="80"/>
      <c r="I212" s="80"/>
      <c r="J212" s="80"/>
      <c r="K212" s="106"/>
    </row>
    <row r="213" spans="1:11" ht="21.75">
      <c r="A213" s="80"/>
      <c r="B213" s="80"/>
      <c r="C213" s="80"/>
      <c r="D213" s="80"/>
      <c r="E213" s="105"/>
      <c r="F213" s="81"/>
      <c r="G213" s="80"/>
      <c r="H213" s="80"/>
      <c r="I213" s="80"/>
      <c r="J213" s="80"/>
      <c r="K213" s="106"/>
    </row>
    <row r="214" spans="1:11" ht="21.75">
      <c r="A214" s="80"/>
      <c r="B214" s="80"/>
      <c r="C214" s="80"/>
      <c r="D214" s="80"/>
      <c r="E214" s="105"/>
      <c r="F214" s="81"/>
      <c r="G214" s="80"/>
      <c r="H214" s="80"/>
      <c r="I214" s="80"/>
      <c r="J214" s="80"/>
      <c r="K214" s="106"/>
    </row>
    <row r="215" spans="1:11" ht="21.75">
      <c r="A215" s="80"/>
      <c r="B215" s="80"/>
      <c r="C215" s="80"/>
      <c r="D215" s="80"/>
      <c r="E215" s="105"/>
      <c r="F215" s="81"/>
      <c r="G215" s="80"/>
      <c r="H215" s="80"/>
      <c r="I215" s="80"/>
      <c r="J215" s="80"/>
      <c r="K215" s="106"/>
    </row>
    <row r="216" spans="1:11" ht="21.75">
      <c r="A216" s="7"/>
      <c r="B216" s="150"/>
      <c r="C216" s="125"/>
      <c r="D216" s="126"/>
      <c r="E216" s="125"/>
      <c r="F216" s="126"/>
      <c r="G216" s="7"/>
      <c r="H216" s="106"/>
      <c r="I216" s="106"/>
      <c r="J216" s="106"/>
      <c r="K216" s="106"/>
    </row>
    <row r="217" spans="1:11" ht="21.75">
      <c r="A217" s="7"/>
      <c r="B217" s="7"/>
      <c r="C217" s="7"/>
      <c r="D217" s="7"/>
      <c r="E217" s="7"/>
      <c r="F217" s="7"/>
      <c r="G217" s="7"/>
      <c r="H217" s="106"/>
      <c r="I217" s="106"/>
      <c r="J217" s="106"/>
      <c r="K217" s="106"/>
    </row>
    <row r="218" spans="1:11" ht="21.75">
      <c r="A218" s="127"/>
      <c r="B218" s="127"/>
      <c r="C218" s="127"/>
      <c r="D218" s="127"/>
      <c r="E218" s="127"/>
      <c r="F218" s="127"/>
      <c r="G218" s="7"/>
      <c r="H218" s="106"/>
      <c r="I218" s="106"/>
      <c r="J218" s="106"/>
      <c r="K218" s="106"/>
    </row>
    <row r="219" spans="1:12" ht="21.75">
      <c r="A219" s="78" t="s">
        <v>0</v>
      </c>
      <c r="B219" s="78"/>
      <c r="C219" s="78"/>
      <c r="D219" s="78"/>
      <c r="E219" s="78"/>
      <c r="F219" s="79"/>
      <c r="G219" s="78" t="s">
        <v>85</v>
      </c>
      <c r="H219" s="78"/>
      <c r="I219" s="78"/>
      <c r="J219" s="78"/>
      <c r="K219" s="182"/>
      <c r="L219">
        <v>5</v>
      </c>
    </row>
    <row r="220" spans="1:11" ht="21.75">
      <c r="A220" s="80"/>
      <c r="B220" s="80"/>
      <c r="C220" s="80"/>
      <c r="D220" s="80"/>
      <c r="E220" s="80"/>
      <c r="F220" s="81"/>
      <c r="G220" s="80" t="s">
        <v>168</v>
      </c>
      <c r="H220" s="80"/>
      <c r="I220" s="80"/>
      <c r="J220" s="80"/>
      <c r="K220" s="7"/>
    </row>
    <row r="221" spans="1:11" ht="21.75">
      <c r="A221" s="82"/>
      <c r="B221" s="82" t="s">
        <v>87</v>
      </c>
      <c r="C221" s="82"/>
      <c r="D221" s="82"/>
      <c r="E221" s="82"/>
      <c r="F221" s="83"/>
      <c r="G221" s="82"/>
      <c r="H221" s="82"/>
      <c r="I221" s="82"/>
      <c r="J221" s="82"/>
      <c r="K221" s="149"/>
    </row>
    <row r="222" spans="1:11" ht="21.75">
      <c r="A222" s="84" t="s">
        <v>172</v>
      </c>
      <c r="B222" s="84"/>
      <c r="C222" s="84"/>
      <c r="D222" s="84"/>
      <c r="E222" s="84"/>
      <c r="F222" s="84"/>
      <c r="G222" s="519">
        <v>656129.54</v>
      </c>
      <c r="H222" s="520"/>
      <c r="I222" s="520"/>
      <c r="J222" s="80" t="s">
        <v>21</v>
      </c>
      <c r="K222" s="106"/>
    </row>
    <row r="223" spans="1:11" ht="21.75">
      <c r="A223" s="84" t="s">
        <v>88</v>
      </c>
      <c r="B223" s="84"/>
      <c r="C223" s="84"/>
      <c r="D223" s="84"/>
      <c r="E223" s="84"/>
      <c r="F223" s="84"/>
      <c r="G223" s="81"/>
      <c r="H223" s="80"/>
      <c r="I223" s="80"/>
      <c r="J223" s="80"/>
      <c r="K223" s="106"/>
    </row>
    <row r="224" spans="1:11" ht="21.75">
      <c r="A224" s="514" t="s">
        <v>89</v>
      </c>
      <c r="B224" s="514"/>
      <c r="C224" s="514" t="s">
        <v>90</v>
      </c>
      <c r="D224" s="514"/>
      <c r="E224" s="514" t="s">
        <v>37</v>
      </c>
      <c r="F224" s="518"/>
      <c r="G224" s="81"/>
      <c r="H224" s="80"/>
      <c r="I224" s="80"/>
      <c r="J224" s="80"/>
      <c r="K224" s="106"/>
    </row>
    <row r="225" spans="1:11" ht="21.75">
      <c r="A225" s="95"/>
      <c r="B225" s="181"/>
      <c r="C225" s="95"/>
      <c r="D225" s="181"/>
      <c r="E225" s="179"/>
      <c r="F225" s="89"/>
      <c r="G225" s="81"/>
      <c r="H225" s="80"/>
      <c r="I225" s="103"/>
      <c r="J225" s="80"/>
      <c r="K225" s="106"/>
    </row>
    <row r="226" spans="1:11" ht="21.75">
      <c r="A226" s="165"/>
      <c r="B226" s="88"/>
      <c r="C226" s="165"/>
      <c r="D226" s="87"/>
      <c r="E226" s="179"/>
      <c r="F226" s="89"/>
      <c r="G226" s="81"/>
      <c r="H226" s="80"/>
      <c r="I226" s="103"/>
      <c r="J226" s="80"/>
      <c r="K226" s="106"/>
    </row>
    <row r="227" spans="1:11" ht="21.75">
      <c r="A227" s="84"/>
      <c r="B227" s="88" t="s">
        <v>12</v>
      </c>
      <c r="C227" s="84"/>
      <c r="D227" s="84"/>
      <c r="E227" s="84"/>
      <c r="F227" s="84"/>
      <c r="G227" s="90"/>
      <c r="H227" s="64"/>
      <c r="I227" s="91"/>
      <c r="J227" s="80"/>
      <c r="K227" s="106"/>
    </row>
    <row r="228" spans="1:11" ht="21.75">
      <c r="A228" s="84"/>
      <c r="B228" s="84"/>
      <c r="C228" s="84"/>
      <c r="D228" s="84"/>
      <c r="E228" s="84"/>
      <c r="F228" s="84"/>
      <c r="G228" s="81"/>
      <c r="H228" s="80"/>
      <c r="I228" s="80"/>
      <c r="J228" s="80"/>
      <c r="K228" s="106"/>
    </row>
    <row r="229" spans="1:11" ht="21.75">
      <c r="A229" s="84"/>
      <c r="B229" s="84"/>
      <c r="C229" s="84"/>
      <c r="D229" s="84"/>
      <c r="E229" s="84"/>
      <c r="F229" s="84"/>
      <c r="G229" s="81"/>
      <c r="H229" s="80"/>
      <c r="I229" s="80"/>
      <c r="J229" s="80"/>
      <c r="K229" s="106"/>
    </row>
    <row r="230" spans="1:11" ht="21.75">
      <c r="A230" s="84" t="s">
        <v>91</v>
      </c>
      <c r="B230" s="84"/>
      <c r="C230" s="84"/>
      <c r="D230" s="84"/>
      <c r="E230" s="84"/>
      <c r="F230" s="84"/>
      <c r="G230" s="81"/>
      <c r="H230" s="80"/>
      <c r="I230" s="80"/>
      <c r="J230" s="80"/>
      <c r="K230" s="106"/>
    </row>
    <row r="231" spans="1:11" ht="21.75">
      <c r="A231" s="87" t="s">
        <v>92</v>
      </c>
      <c r="B231" s="92"/>
      <c r="C231" s="93" t="s">
        <v>93</v>
      </c>
      <c r="D231" s="92"/>
      <c r="E231" s="93" t="s">
        <v>37</v>
      </c>
      <c r="F231" s="94"/>
      <c r="G231" s="81"/>
      <c r="H231" s="80"/>
      <c r="I231" s="80"/>
      <c r="J231" s="80"/>
      <c r="K231" s="106"/>
    </row>
    <row r="232" spans="1:11" ht="21.75">
      <c r="A232" s="95"/>
      <c r="B232" s="84"/>
      <c r="C232" s="95"/>
      <c r="D232" s="84"/>
      <c r="E232" s="96"/>
      <c r="F232" s="96"/>
      <c r="G232" s="81"/>
      <c r="H232" s="80"/>
      <c r="I232" s="80"/>
      <c r="J232" s="80"/>
      <c r="K232" s="106"/>
    </row>
    <row r="233" spans="1:11" ht="21.75">
      <c r="A233" s="95"/>
      <c r="B233" s="84"/>
      <c r="C233" s="95"/>
      <c r="D233" s="84"/>
      <c r="E233" s="96"/>
      <c r="F233" s="96"/>
      <c r="G233" s="81"/>
      <c r="H233" s="80"/>
      <c r="I233" s="80"/>
      <c r="J233" s="80"/>
      <c r="K233" s="106"/>
    </row>
    <row r="234" spans="1:11" ht="21.75">
      <c r="A234" s="95"/>
      <c r="B234" s="84"/>
      <c r="C234" s="95"/>
      <c r="D234" s="84"/>
      <c r="E234" s="96"/>
      <c r="F234" s="96"/>
      <c r="G234" s="81"/>
      <c r="H234" s="80"/>
      <c r="I234" s="80"/>
      <c r="J234" s="80"/>
      <c r="K234" s="106"/>
    </row>
    <row r="235" spans="1:11" ht="21.75">
      <c r="A235" s="95"/>
      <c r="B235" s="84"/>
      <c r="C235" s="95"/>
      <c r="D235" s="84"/>
      <c r="E235" s="96"/>
      <c r="F235" s="96"/>
      <c r="G235" s="81"/>
      <c r="H235" s="80"/>
      <c r="I235" s="80"/>
      <c r="J235" s="80"/>
      <c r="K235" s="106"/>
    </row>
    <row r="236" spans="1:11" ht="21.75">
      <c r="A236" s="95"/>
      <c r="B236" s="84"/>
      <c r="C236" s="95"/>
      <c r="D236" s="84"/>
      <c r="E236" s="96"/>
      <c r="F236" s="96"/>
      <c r="G236" s="81"/>
      <c r="H236" s="80"/>
      <c r="I236" s="80"/>
      <c r="J236" s="80"/>
      <c r="K236" s="106"/>
    </row>
    <row r="237" spans="1:11" ht="21.75">
      <c r="A237" s="95"/>
      <c r="B237" s="84"/>
      <c r="C237" s="95"/>
      <c r="D237" s="84"/>
      <c r="E237" s="96"/>
      <c r="F237" s="96"/>
      <c r="G237" s="81"/>
      <c r="H237" s="80"/>
      <c r="I237" s="80"/>
      <c r="J237" s="80"/>
      <c r="K237" s="106"/>
    </row>
    <row r="238" spans="1:11" ht="21.75">
      <c r="A238" s="95"/>
      <c r="B238" s="84"/>
      <c r="C238" s="95"/>
      <c r="D238" s="84"/>
      <c r="E238" s="96"/>
      <c r="F238" s="96"/>
      <c r="G238" s="81"/>
      <c r="H238" s="80"/>
      <c r="I238" s="80"/>
      <c r="J238" s="80"/>
      <c r="K238" s="106"/>
    </row>
    <row r="239" spans="1:11" ht="21.75">
      <c r="A239" s="95"/>
      <c r="B239" s="84"/>
      <c r="C239" s="95"/>
      <c r="D239" s="84"/>
      <c r="E239" s="96"/>
      <c r="F239" s="96"/>
      <c r="G239" s="81"/>
      <c r="H239" s="80"/>
      <c r="I239" s="80"/>
      <c r="J239" s="80"/>
      <c r="K239" s="106"/>
    </row>
    <row r="240" spans="1:11" ht="21.75">
      <c r="A240" s="95"/>
      <c r="B240" s="84"/>
      <c r="C240" s="95"/>
      <c r="D240" s="84"/>
      <c r="E240" s="96"/>
      <c r="F240" s="96"/>
      <c r="G240" s="81"/>
      <c r="H240" s="80"/>
      <c r="I240" s="80"/>
      <c r="J240" s="80"/>
      <c r="K240" s="106"/>
    </row>
    <row r="241" spans="1:11" ht="21.75">
      <c r="A241" s="84"/>
      <c r="B241" s="84"/>
      <c r="C241" s="95"/>
      <c r="D241" s="84"/>
      <c r="E241" s="96"/>
      <c r="F241" s="84"/>
      <c r="G241" s="81"/>
      <c r="H241" s="80"/>
      <c r="I241" s="80"/>
      <c r="J241" s="80"/>
      <c r="K241" s="106"/>
    </row>
    <row r="242" spans="1:11" ht="21.75">
      <c r="A242" s="84"/>
      <c r="B242" s="84"/>
      <c r="C242" s="95"/>
      <c r="D242" s="84"/>
      <c r="E242" s="96"/>
      <c r="F242" s="84"/>
      <c r="G242" s="81"/>
      <c r="H242" s="80"/>
      <c r="I242" s="103"/>
      <c r="J242" s="80"/>
      <c r="K242" s="106"/>
    </row>
    <row r="243" spans="1:11" ht="21.75">
      <c r="A243" s="84"/>
      <c r="B243" s="84"/>
      <c r="C243" s="95"/>
      <c r="D243" s="84"/>
      <c r="E243" s="96"/>
      <c r="F243" s="84"/>
      <c r="G243" s="81"/>
      <c r="H243" s="80"/>
      <c r="I243" s="103"/>
      <c r="J243" s="80"/>
      <c r="K243" s="106"/>
    </row>
    <row r="244" spans="1:11" ht="21.75">
      <c r="A244" s="84"/>
      <c r="B244" s="84"/>
      <c r="C244" s="95"/>
      <c r="D244" s="84"/>
      <c r="E244" s="96"/>
      <c r="F244" s="84"/>
      <c r="G244" s="81"/>
      <c r="H244" s="80"/>
      <c r="I244" s="103"/>
      <c r="J244" s="80"/>
      <c r="K244" s="106"/>
    </row>
    <row r="245" spans="1:11" ht="21.75">
      <c r="A245" s="102" t="s">
        <v>95</v>
      </c>
      <c r="B245" s="84"/>
      <c r="C245" s="84"/>
      <c r="D245" s="84"/>
      <c r="E245" s="84"/>
      <c r="F245" s="84"/>
      <c r="G245" s="81"/>
      <c r="H245" s="80"/>
      <c r="I245" s="103"/>
      <c r="J245" s="80"/>
      <c r="K245" s="106"/>
    </row>
    <row r="246" spans="1:11" ht="21.75">
      <c r="A246" s="10" t="s">
        <v>164</v>
      </c>
      <c r="B246" s="84"/>
      <c r="C246" s="84"/>
      <c r="D246" s="84"/>
      <c r="E246" s="84"/>
      <c r="F246" s="84"/>
      <c r="G246" s="81"/>
      <c r="H246" s="80"/>
      <c r="I246" s="103">
        <v>1984.13</v>
      </c>
      <c r="J246" s="80"/>
      <c r="K246" s="106"/>
    </row>
    <row r="247" spans="1:11" ht="21.75">
      <c r="A247" s="10"/>
      <c r="B247" s="84"/>
      <c r="C247" s="84"/>
      <c r="D247" s="84"/>
      <c r="E247" s="84"/>
      <c r="F247" s="84"/>
      <c r="G247" s="81"/>
      <c r="H247" s="80"/>
      <c r="I247" s="103"/>
      <c r="J247" s="80"/>
      <c r="K247" s="106"/>
    </row>
    <row r="248" spans="1:11" ht="21.75">
      <c r="A248" s="10"/>
      <c r="B248" s="84"/>
      <c r="C248" s="84"/>
      <c r="D248" s="84"/>
      <c r="E248" s="84"/>
      <c r="F248" s="84"/>
      <c r="G248" s="81"/>
      <c r="H248" s="80"/>
      <c r="I248" s="103"/>
      <c r="J248" s="80"/>
      <c r="K248" s="106"/>
    </row>
    <row r="249" spans="1:11" ht="21.75">
      <c r="A249" s="10"/>
      <c r="B249" s="84"/>
      <c r="C249" s="84"/>
      <c r="D249" s="84"/>
      <c r="E249" s="84"/>
      <c r="F249" s="84"/>
      <c r="G249" s="81"/>
      <c r="H249" s="80"/>
      <c r="I249" s="103"/>
      <c r="J249" s="80"/>
      <c r="K249" s="106"/>
    </row>
    <row r="250" spans="1:11" ht="21.75">
      <c r="A250" s="84"/>
      <c r="B250" s="84"/>
      <c r="C250" s="95"/>
      <c r="D250" s="84"/>
      <c r="E250" s="96"/>
      <c r="F250" s="84"/>
      <c r="G250" s="81"/>
      <c r="H250" s="80"/>
      <c r="I250" s="183"/>
      <c r="J250" s="80"/>
      <c r="K250" s="106"/>
    </row>
    <row r="251" spans="1:11" ht="21.75">
      <c r="A251" s="84" t="s">
        <v>173</v>
      </c>
      <c r="B251" s="84"/>
      <c r="C251" s="84"/>
      <c r="D251" s="84"/>
      <c r="E251" s="84"/>
      <c r="F251" s="84"/>
      <c r="G251" s="517">
        <v>654145.41</v>
      </c>
      <c r="H251" s="516"/>
      <c r="I251" s="516"/>
      <c r="J251" s="80"/>
      <c r="K251" s="149"/>
    </row>
    <row r="252" spans="1:11" ht="21.75">
      <c r="A252" s="78" t="s">
        <v>96</v>
      </c>
      <c r="B252" s="78"/>
      <c r="C252" s="78"/>
      <c r="D252" s="78"/>
      <c r="E252" s="104"/>
      <c r="F252" s="78" t="s">
        <v>97</v>
      </c>
      <c r="G252" s="78"/>
      <c r="H252" s="78"/>
      <c r="I252" s="78"/>
      <c r="J252" s="78"/>
      <c r="K252" s="106"/>
    </row>
    <row r="253" spans="1:11" ht="21.75">
      <c r="A253" s="80"/>
      <c r="B253" s="80"/>
      <c r="C253" s="80"/>
      <c r="D253" s="80"/>
      <c r="E253" s="105"/>
      <c r="F253" s="80"/>
      <c r="G253" s="80"/>
      <c r="H253" s="80"/>
      <c r="I253" s="80"/>
      <c r="J253" s="80"/>
      <c r="K253" s="106"/>
    </row>
    <row r="254" spans="1:11" ht="21.75">
      <c r="A254" s="80"/>
      <c r="B254" s="80"/>
      <c r="C254" s="80"/>
      <c r="D254" s="80"/>
      <c r="E254" s="105"/>
      <c r="F254" s="80"/>
      <c r="G254" s="80"/>
      <c r="H254" s="80"/>
      <c r="I254" s="80"/>
      <c r="J254" s="80"/>
      <c r="K254" s="106"/>
    </row>
    <row r="255" spans="1:11" ht="21.75">
      <c r="A255" s="80"/>
      <c r="B255" s="80"/>
      <c r="C255" s="80"/>
      <c r="D255" s="80"/>
      <c r="E255" s="105"/>
      <c r="F255" s="80"/>
      <c r="G255" s="80"/>
      <c r="H255" s="80"/>
      <c r="I255" s="80"/>
      <c r="J255" s="80"/>
      <c r="K255" s="7"/>
    </row>
    <row r="256" spans="1:7" ht="21.75">
      <c r="A256" s="3"/>
      <c r="B256" s="3"/>
      <c r="C256" s="3"/>
      <c r="D256" s="3"/>
      <c r="E256" s="184"/>
      <c r="F256" s="3"/>
      <c r="G256" s="3"/>
    </row>
    <row r="257" spans="1:7" ht="21.75">
      <c r="A257" s="3"/>
      <c r="B257" s="3"/>
      <c r="C257" s="3"/>
      <c r="D257" s="3"/>
      <c r="E257" s="3"/>
      <c r="F257" s="3"/>
      <c r="G257" s="3"/>
    </row>
    <row r="258" spans="1:7" ht="21.75">
      <c r="A258" s="3"/>
      <c r="B258" s="3"/>
      <c r="C258" s="3"/>
      <c r="D258" s="3"/>
      <c r="E258" s="3"/>
      <c r="F258" s="3"/>
      <c r="G258" s="3"/>
    </row>
    <row r="259" spans="1:7" ht="21.75">
      <c r="A259" s="3"/>
      <c r="B259" s="3"/>
      <c r="C259" s="3"/>
      <c r="D259" s="3"/>
      <c r="E259" s="3"/>
      <c r="F259" s="3"/>
      <c r="G259" s="3"/>
    </row>
    <row r="260" spans="1:7" ht="21.75">
      <c r="A260" s="3"/>
      <c r="B260" s="3"/>
      <c r="C260" s="3"/>
      <c r="D260" s="3"/>
      <c r="E260" s="3"/>
      <c r="F260" s="3"/>
      <c r="G260" s="3"/>
    </row>
    <row r="261" spans="1:7" ht="21.75">
      <c r="A261" s="3"/>
      <c r="B261" s="3"/>
      <c r="C261" s="3"/>
      <c r="D261" s="3"/>
      <c r="E261" s="3"/>
      <c r="F261" s="3"/>
      <c r="G261" s="3"/>
    </row>
    <row r="262" spans="1:7" ht="21.75">
      <c r="A262" s="3"/>
      <c r="B262" s="3"/>
      <c r="C262" s="3"/>
      <c r="D262" s="3"/>
      <c r="E262" s="3"/>
      <c r="F262" s="3"/>
      <c r="G262" s="3"/>
    </row>
    <row r="263" spans="1:7" ht="21.75">
      <c r="A263" s="3"/>
      <c r="B263" s="3"/>
      <c r="C263" s="3"/>
      <c r="D263" s="3"/>
      <c r="E263" s="3"/>
      <c r="F263" s="3"/>
      <c r="G263" s="3"/>
    </row>
    <row r="264" spans="1:7" ht="21.75">
      <c r="A264" s="3"/>
      <c r="B264" s="3"/>
      <c r="C264" s="3"/>
      <c r="D264" s="3"/>
      <c r="E264" s="3"/>
      <c r="F264" s="3"/>
      <c r="G264" s="3"/>
    </row>
    <row r="265" spans="1:7" ht="21.75">
      <c r="A265" s="3"/>
      <c r="B265" s="3"/>
      <c r="C265" s="3"/>
      <c r="D265" s="3"/>
      <c r="E265" s="3"/>
      <c r="F265" s="3"/>
      <c r="G265" s="3"/>
    </row>
    <row r="266" spans="1:7" ht="21.75">
      <c r="A266" s="3"/>
      <c r="B266" s="3"/>
      <c r="C266" s="3"/>
      <c r="D266" s="3"/>
      <c r="E266" s="3"/>
      <c r="F266" s="3"/>
      <c r="G266" s="3"/>
    </row>
    <row r="267" spans="1:7" ht="21.75">
      <c r="A267" s="3"/>
      <c r="B267" s="3"/>
      <c r="C267" s="3"/>
      <c r="D267" s="3"/>
      <c r="E267" s="3"/>
      <c r="F267" s="3"/>
      <c r="G267" s="3"/>
    </row>
    <row r="268" spans="1:7" ht="21.75">
      <c r="A268" s="3"/>
      <c r="B268" s="3"/>
      <c r="C268" s="3"/>
      <c r="D268" s="3"/>
      <c r="E268" s="3"/>
      <c r="F268" s="3"/>
      <c r="G268" s="3"/>
    </row>
  </sheetData>
  <sheetProtection/>
  <mergeCells count="38">
    <mergeCell ref="C112:D112"/>
    <mergeCell ref="E224:F224"/>
    <mergeCell ref="C224:D224"/>
    <mergeCell ref="A224:B224"/>
    <mergeCell ref="G222:I222"/>
    <mergeCell ref="E168:F168"/>
    <mergeCell ref="A112:B112"/>
    <mergeCell ref="G154:I154"/>
    <mergeCell ref="AR10:AS10"/>
    <mergeCell ref="AT10:AU10"/>
    <mergeCell ref="AV22:AX22"/>
    <mergeCell ref="G251:I251"/>
    <mergeCell ref="AL39:AN39"/>
    <mergeCell ref="E112:F112"/>
    <mergeCell ref="G166:I166"/>
    <mergeCell ref="G95:I95"/>
    <mergeCell ref="G210:I210"/>
    <mergeCell ref="G110:I110"/>
    <mergeCell ref="AB8:AD8"/>
    <mergeCell ref="Z10:AA10"/>
    <mergeCell ref="AB39:AD39"/>
    <mergeCell ref="AV39:AX39"/>
    <mergeCell ref="AL8:AN8"/>
    <mergeCell ref="AF10:AG10"/>
    <mergeCell ref="AH10:AI10"/>
    <mergeCell ref="AJ10:AK10"/>
    <mergeCell ref="AV8:AX8"/>
    <mergeCell ref="AP10:AQ10"/>
    <mergeCell ref="R8:T8"/>
    <mergeCell ref="R39:T39"/>
    <mergeCell ref="A168:B168"/>
    <mergeCell ref="G8:I8"/>
    <mergeCell ref="A10:B10"/>
    <mergeCell ref="C10:D10"/>
    <mergeCell ref="E10:F10"/>
    <mergeCell ref="G39:I39"/>
    <mergeCell ref="C168:D168"/>
    <mergeCell ref="G51:I51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60">
      <selection activeCell="D47" sqref="D47"/>
    </sheetView>
  </sheetViews>
  <sheetFormatPr defaultColWidth="9.140625" defaultRowHeight="21.75"/>
  <cols>
    <col min="1" max="1" width="11.57421875" style="0" customWidth="1"/>
    <col min="2" max="2" width="13.8515625" style="0" customWidth="1"/>
    <col min="3" max="3" width="13.140625" style="0" customWidth="1"/>
    <col min="4" max="4" width="14.140625" style="0" customWidth="1"/>
    <col min="5" max="5" width="26.00390625" style="0" customWidth="1"/>
    <col min="6" max="6" width="7.28125" style="0" customWidth="1"/>
    <col min="7" max="7" width="8.421875" style="0" customWidth="1"/>
    <col min="8" max="8" width="15.8515625" style="0" customWidth="1"/>
    <col min="12" max="12" width="19.8515625" style="0" customWidth="1"/>
  </cols>
  <sheetData>
    <row r="1" spans="1:8" ht="0.75" customHeight="1">
      <c r="A1" s="478" t="s">
        <v>39</v>
      </c>
      <c r="B1" s="478"/>
      <c r="C1" s="478"/>
      <c r="D1" s="478"/>
      <c r="E1" s="478"/>
      <c r="F1" s="478"/>
      <c r="G1" s="478"/>
      <c r="H1" s="478"/>
    </row>
    <row r="2" spans="1:9" ht="24" customHeight="1">
      <c r="A2" s="466" t="s">
        <v>0</v>
      </c>
      <c r="B2" s="466"/>
      <c r="C2" s="466"/>
      <c r="D2" s="466"/>
      <c r="E2" s="466"/>
      <c r="F2" s="466"/>
      <c r="G2" s="466"/>
      <c r="H2" s="466"/>
      <c r="I2" s="10"/>
    </row>
    <row r="3" spans="1:9" ht="24" customHeight="1">
      <c r="A3" s="466" t="s">
        <v>203</v>
      </c>
      <c r="B3" s="466"/>
      <c r="C3" s="466"/>
      <c r="D3" s="466"/>
      <c r="E3" s="466"/>
      <c r="F3" s="466"/>
      <c r="G3" s="466"/>
      <c r="H3" s="466"/>
      <c r="I3" s="10"/>
    </row>
    <row r="4" spans="1:9" ht="24" customHeight="1">
      <c r="A4" s="466" t="s">
        <v>204</v>
      </c>
      <c r="B4" s="466"/>
      <c r="C4" s="466"/>
      <c r="D4" s="466"/>
      <c r="E4" s="466"/>
      <c r="F4" s="466"/>
      <c r="G4" s="466"/>
      <c r="H4" s="466"/>
      <c r="I4" s="10"/>
    </row>
    <row r="5" spans="1:9" ht="24" customHeight="1" thickBot="1">
      <c r="A5" s="260"/>
      <c r="B5" s="260"/>
      <c r="C5" s="260"/>
      <c r="D5" s="260"/>
      <c r="E5" s="260"/>
      <c r="F5" s="255"/>
      <c r="G5" s="261"/>
      <c r="H5" s="262"/>
      <c r="I5" s="10"/>
    </row>
    <row r="6" spans="1:9" ht="21.75" customHeight="1" thickTop="1">
      <c r="A6" s="479" t="s">
        <v>40</v>
      </c>
      <c r="B6" s="480"/>
      <c r="C6" s="480"/>
      <c r="D6" s="480"/>
      <c r="E6" s="481"/>
      <c r="F6" s="482"/>
      <c r="G6" s="322"/>
      <c r="H6" s="266" t="s">
        <v>37</v>
      </c>
      <c r="I6" s="10"/>
    </row>
    <row r="7" spans="1:9" ht="21.75" customHeight="1">
      <c r="A7" s="263" t="s">
        <v>42</v>
      </c>
      <c r="B7" s="263" t="s">
        <v>195</v>
      </c>
      <c r="C7" s="263" t="s">
        <v>61</v>
      </c>
      <c r="D7" s="264" t="s">
        <v>43</v>
      </c>
      <c r="E7" s="475" t="s">
        <v>1</v>
      </c>
      <c r="F7" s="469"/>
      <c r="G7" s="321" t="s">
        <v>44</v>
      </c>
      <c r="H7" s="266" t="s">
        <v>41</v>
      </c>
      <c r="I7" s="10"/>
    </row>
    <row r="8" spans="1:9" ht="21.75" customHeight="1">
      <c r="A8" s="265" t="s">
        <v>198</v>
      </c>
      <c r="B8" s="265" t="s">
        <v>196</v>
      </c>
      <c r="C8" s="265" t="s">
        <v>198</v>
      </c>
      <c r="D8" s="266" t="s">
        <v>198</v>
      </c>
      <c r="E8" s="265"/>
      <c r="F8" s="77"/>
      <c r="G8" s="322" t="s">
        <v>45</v>
      </c>
      <c r="H8" s="324" t="s">
        <v>201</v>
      </c>
      <c r="I8" s="10"/>
    </row>
    <row r="9" spans="1:12" ht="21.75" customHeight="1" thickBot="1">
      <c r="A9" s="267"/>
      <c r="B9" s="267" t="s">
        <v>197</v>
      </c>
      <c r="C9" s="267"/>
      <c r="D9" s="268"/>
      <c r="E9" s="473"/>
      <c r="F9" s="474"/>
      <c r="G9" s="325"/>
      <c r="H9" s="268" t="s">
        <v>198</v>
      </c>
      <c r="I9" s="10"/>
      <c r="L9" s="3"/>
    </row>
    <row r="10" spans="1:12" ht="21.75" customHeight="1" thickTop="1">
      <c r="A10" s="279"/>
      <c r="B10" s="279"/>
      <c r="C10" s="279"/>
      <c r="D10" s="381">
        <v>35013549.4</v>
      </c>
      <c r="E10" s="384" t="s">
        <v>46</v>
      </c>
      <c r="F10" s="280"/>
      <c r="G10" s="269"/>
      <c r="H10" s="382">
        <v>46331261.05</v>
      </c>
      <c r="I10" s="10"/>
      <c r="L10" s="154"/>
    </row>
    <row r="11" spans="1:12" ht="21.75" customHeight="1">
      <c r="A11" s="281"/>
      <c r="B11" s="281"/>
      <c r="C11" s="281"/>
      <c r="D11" s="282"/>
      <c r="E11" s="283" t="s">
        <v>194</v>
      </c>
      <c r="F11" s="284"/>
      <c r="G11" s="270"/>
      <c r="H11" s="285"/>
      <c r="I11" s="10"/>
      <c r="L11" s="3"/>
    </row>
    <row r="12" spans="1:12" ht="21.75" customHeight="1">
      <c r="A12" s="281">
        <v>303800</v>
      </c>
      <c r="B12" s="281"/>
      <c r="C12" s="281">
        <f>A12+B12</f>
        <v>303800</v>
      </c>
      <c r="D12" s="285">
        <v>211188.97</v>
      </c>
      <c r="E12" s="286" t="s">
        <v>47</v>
      </c>
      <c r="F12" s="287"/>
      <c r="G12" s="270" t="s">
        <v>206</v>
      </c>
      <c r="H12" s="285">
        <v>79891.8</v>
      </c>
      <c r="I12" s="10"/>
      <c r="L12" s="154"/>
    </row>
    <row r="13" spans="1:9" ht="21.75" customHeight="1">
      <c r="A13" s="281">
        <v>188700</v>
      </c>
      <c r="B13" s="281"/>
      <c r="C13" s="281">
        <f aca="true" t="shared" si="0" ref="C13:C18">A13+B13</f>
        <v>188700</v>
      </c>
      <c r="D13" s="285">
        <v>60679.8</v>
      </c>
      <c r="E13" s="286" t="s">
        <v>48</v>
      </c>
      <c r="F13" s="287"/>
      <c r="G13" s="270" t="s">
        <v>207</v>
      </c>
      <c r="H13" s="285">
        <v>6953.4</v>
      </c>
      <c r="I13" s="10"/>
    </row>
    <row r="14" spans="1:9" ht="21.75" customHeight="1">
      <c r="A14" s="281">
        <v>280000</v>
      </c>
      <c r="B14" s="281"/>
      <c r="C14" s="281">
        <f t="shared" si="0"/>
        <v>280000</v>
      </c>
      <c r="D14" s="285">
        <v>140788.92</v>
      </c>
      <c r="E14" s="286" t="s">
        <v>49</v>
      </c>
      <c r="F14" s="287"/>
      <c r="G14" s="270" t="s">
        <v>208</v>
      </c>
      <c r="H14" s="285">
        <v>59715.69</v>
      </c>
      <c r="I14" s="10"/>
    </row>
    <row r="15" spans="1:9" ht="21.75" customHeight="1">
      <c r="A15" s="281">
        <v>91000</v>
      </c>
      <c r="B15" s="281"/>
      <c r="C15" s="281">
        <f t="shared" si="0"/>
        <v>91000</v>
      </c>
      <c r="D15" s="285">
        <v>266270</v>
      </c>
      <c r="E15" s="286" t="s">
        <v>50</v>
      </c>
      <c r="F15" s="287"/>
      <c r="G15" s="270" t="s">
        <v>210</v>
      </c>
      <c r="H15" s="285">
        <v>25600</v>
      </c>
      <c r="I15" s="10"/>
    </row>
    <row r="16" spans="1:9" ht="21.75" customHeight="1">
      <c r="A16" s="281">
        <v>19416100</v>
      </c>
      <c r="B16" s="281"/>
      <c r="C16" s="281">
        <f t="shared" si="0"/>
        <v>19416100</v>
      </c>
      <c r="D16" s="238">
        <v>9473438.54</v>
      </c>
      <c r="E16" s="286" t="s">
        <v>51</v>
      </c>
      <c r="F16" s="287"/>
      <c r="G16" s="270" t="s">
        <v>211</v>
      </c>
      <c r="H16" s="238">
        <v>1580353.03</v>
      </c>
      <c r="I16" s="10"/>
    </row>
    <row r="17" spans="1:9" ht="21.75" customHeight="1">
      <c r="A17" s="298">
        <v>17500000</v>
      </c>
      <c r="B17" s="298"/>
      <c r="C17" s="281">
        <f t="shared" si="0"/>
        <v>17500000</v>
      </c>
      <c r="D17" s="285">
        <v>13650324</v>
      </c>
      <c r="E17" s="288" t="s">
        <v>323</v>
      </c>
      <c r="F17" s="288"/>
      <c r="G17" s="270" t="s">
        <v>212</v>
      </c>
      <c r="H17" s="285">
        <v>3739580</v>
      </c>
      <c r="I17" s="10"/>
    </row>
    <row r="18" spans="1:9" ht="21.75" customHeight="1">
      <c r="A18" s="368">
        <f>SUM(A12:A17)</f>
        <v>37779600</v>
      </c>
      <c r="B18" s="368"/>
      <c r="C18" s="369">
        <f t="shared" si="0"/>
        <v>37779600</v>
      </c>
      <c r="D18" s="370">
        <f>SUM(D12:D17)</f>
        <v>23802690.229999997</v>
      </c>
      <c r="E18" s="288"/>
      <c r="F18" s="372" t="s">
        <v>61</v>
      </c>
      <c r="G18" s="270"/>
      <c r="H18" s="370">
        <f>SUM(H12:H17)</f>
        <v>5492093.92</v>
      </c>
      <c r="I18" s="10"/>
    </row>
    <row r="19" spans="1:9" ht="21.75" customHeight="1">
      <c r="A19" s="298"/>
      <c r="B19" s="298"/>
      <c r="C19" s="281"/>
      <c r="D19" s="238">
        <v>10510466</v>
      </c>
      <c r="E19" s="288" t="s">
        <v>179</v>
      </c>
      <c r="F19" s="288"/>
      <c r="G19" s="270" t="s">
        <v>213</v>
      </c>
      <c r="H19" s="238">
        <v>2647220</v>
      </c>
      <c r="I19" s="10"/>
    </row>
    <row r="20" spans="1:9" ht="21.75" customHeight="1">
      <c r="A20" s="368">
        <f>SUM(A18:A19)</f>
        <v>37779600</v>
      </c>
      <c r="B20" s="298"/>
      <c r="C20" s="369">
        <f>SUM(C18:C19)</f>
        <v>37779600</v>
      </c>
      <c r="D20" s="371">
        <f>SUM(D18:D19)</f>
        <v>34313156.23</v>
      </c>
      <c r="E20" s="288"/>
      <c r="F20" s="372" t="s">
        <v>61</v>
      </c>
      <c r="G20" s="270"/>
      <c r="H20" s="371">
        <f>SUM(H18:H19)</f>
        <v>8139313.92</v>
      </c>
      <c r="I20" s="10"/>
    </row>
    <row r="21" spans="1:9" ht="21.75" customHeight="1">
      <c r="A21" s="298"/>
      <c r="B21" s="298"/>
      <c r="C21" s="281"/>
      <c r="D21" s="238">
        <v>793416</v>
      </c>
      <c r="E21" s="288" t="s">
        <v>193</v>
      </c>
      <c r="F21" s="288"/>
      <c r="G21" s="270" t="s">
        <v>225</v>
      </c>
      <c r="H21" s="238">
        <v>210100</v>
      </c>
      <c r="I21" s="10"/>
    </row>
    <row r="22" spans="1:9" ht="21.75" customHeight="1">
      <c r="A22" s="298"/>
      <c r="B22" s="298"/>
      <c r="C22" s="281"/>
      <c r="D22" s="289">
        <v>8219</v>
      </c>
      <c r="E22" s="288" t="s">
        <v>199</v>
      </c>
      <c r="F22" s="288"/>
      <c r="G22" s="270" t="s">
        <v>317</v>
      </c>
      <c r="H22" s="289">
        <v>1211</v>
      </c>
      <c r="I22" s="10"/>
    </row>
    <row r="23" spans="1:9" ht="21.75" customHeight="1">
      <c r="A23" s="298"/>
      <c r="B23" s="298"/>
      <c r="C23" s="281"/>
      <c r="D23" s="285">
        <v>1902.37</v>
      </c>
      <c r="E23" s="288" t="s">
        <v>200</v>
      </c>
      <c r="F23" s="288"/>
      <c r="G23" s="270" t="s">
        <v>318</v>
      </c>
      <c r="H23" s="285">
        <v>1836.06</v>
      </c>
      <c r="I23" s="10"/>
    </row>
    <row r="24" spans="1:9" ht="21.75" customHeight="1">
      <c r="A24" s="298"/>
      <c r="B24" s="298"/>
      <c r="C24" s="281"/>
      <c r="D24" s="238"/>
      <c r="E24" s="288" t="s">
        <v>324</v>
      </c>
      <c r="F24" s="288"/>
      <c r="G24" s="270" t="s">
        <v>319</v>
      </c>
      <c r="H24" s="238"/>
      <c r="I24" s="10"/>
    </row>
    <row r="25" spans="1:9" ht="21.75" customHeight="1">
      <c r="A25" s="298"/>
      <c r="B25" s="298"/>
      <c r="C25" s="281"/>
      <c r="D25" s="285">
        <v>3527740</v>
      </c>
      <c r="E25" s="288" t="s">
        <v>5</v>
      </c>
      <c r="F25" s="288"/>
      <c r="G25" s="270" t="s">
        <v>226</v>
      </c>
      <c r="H25" s="285">
        <v>1167000</v>
      </c>
      <c r="I25" s="10"/>
    </row>
    <row r="26" spans="1:9" ht="21.75" customHeight="1">
      <c r="A26" s="298"/>
      <c r="B26" s="298"/>
      <c r="C26" s="281"/>
      <c r="D26" s="285">
        <v>1786780.23</v>
      </c>
      <c r="E26" s="288" t="s">
        <v>55</v>
      </c>
      <c r="F26" s="288"/>
      <c r="G26" s="270" t="s">
        <v>228</v>
      </c>
      <c r="H26" s="285">
        <v>253839.57</v>
      </c>
      <c r="I26" s="10"/>
    </row>
    <row r="27" spans="1:9" ht="21.75" customHeight="1">
      <c r="A27" s="298"/>
      <c r="B27" s="298"/>
      <c r="C27" s="281"/>
      <c r="D27" s="285">
        <v>21914.4</v>
      </c>
      <c r="E27" s="288" t="s">
        <v>10</v>
      </c>
      <c r="F27" s="288"/>
      <c r="G27" s="270" t="s">
        <v>218</v>
      </c>
      <c r="H27" s="285">
        <v>164.4</v>
      </c>
      <c r="I27" s="10"/>
    </row>
    <row r="28" spans="1:9" ht="21.75" customHeight="1">
      <c r="A28" s="368"/>
      <c r="B28" s="298"/>
      <c r="C28" s="369"/>
      <c r="D28" s="371">
        <f>SUM(D21:D27)</f>
        <v>6139972</v>
      </c>
      <c r="E28" s="288"/>
      <c r="F28" s="372" t="s">
        <v>61</v>
      </c>
      <c r="G28" s="270"/>
      <c r="H28" s="370">
        <f>SUM(H21:H27)</f>
        <v>1634151.03</v>
      </c>
      <c r="I28" s="10"/>
    </row>
    <row r="29" spans="1:9" ht="21.75" customHeight="1">
      <c r="A29" s="298"/>
      <c r="B29" s="298"/>
      <c r="C29" s="281"/>
      <c r="D29" s="238"/>
      <c r="E29" s="288"/>
      <c r="F29" s="288"/>
      <c r="G29" s="270"/>
      <c r="H29" s="285"/>
      <c r="I29" s="10"/>
    </row>
    <row r="30" spans="1:9" ht="21.75" customHeight="1">
      <c r="A30" s="298"/>
      <c r="B30" s="298"/>
      <c r="C30" s="281"/>
      <c r="D30" s="238"/>
      <c r="E30" s="288"/>
      <c r="F30" s="288"/>
      <c r="G30" s="270"/>
      <c r="H30" s="285"/>
      <c r="I30" s="10"/>
    </row>
    <row r="31" spans="1:9" ht="21.75" customHeight="1">
      <c r="A31" s="298"/>
      <c r="B31" s="298"/>
      <c r="C31" s="281"/>
      <c r="D31" s="238"/>
      <c r="E31" s="288"/>
      <c r="F31" s="288"/>
      <c r="G31" s="270"/>
      <c r="H31" s="285"/>
      <c r="I31" s="10"/>
    </row>
    <row r="32" spans="1:9" ht="21.75" customHeight="1">
      <c r="A32" s="298"/>
      <c r="B32" s="298"/>
      <c r="C32" s="281"/>
      <c r="D32" s="238"/>
      <c r="E32" s="288"/>
      <c r="F32" s="288"/>
      <c r="G32" s="270"/>
      <c r="H32" s="285"/>
      <c r="I32" s="10"/>
    </row>
    <row r="33" spans="1:9" ht="21.75" customHeight="1">
      <c r="A33" s="298"/>
      <c r="B33" s="298"/>
      <c r="C33" s="281"/>
      <c r="D33" s="238"/>
      <c r="E33" s="288"/>
      <c r="F33" s="288"/>
      <c r="G33" s="270"/>
      <c r="H33" s="285"/>
      <c r="I33" s="10"/>
    </row>
    <row r="34" spans="1:9" ht="21.75" customHeight="1" hidden="1">
      <c r="A34" s="298"/>
      <c r="B34" s="298"/>
      <c r="C34" s="281"/>
      <c r="D34" s="238"/>
      <c r="E34" s="288"/>
      <c r="F34" s="288"/>
      <c r="G34" s="270"/>
      <c r="H34" s="285"/>
      <c r="I34" s="10"/>
    </row>
    <row r="35" spans="1:9" ht="21.75" customHeight="1" hidden="1">
      <c r="A35" s="298"/>
      <c r="B35" s="298"/>
      <c r="C35" s="281"/>
      <c r="D35" s="238"/>
      <c r="E35" s="288"/>
      <c r="F35" s="288"/>
      <c r="G35" s="270"/>
      <c r="H35" s="285"/>
      <c r="I35" s="10"/>
    </row>
    <row r="36" spans="1:9" ht="21.75" customHeight="1" hidden="1">
      <c r="A36" s="298"/>
      <c r="B36" s="298"/>
      <c r="C36" s="281"/>
      <c r="D36" s="238"/>
      <c r="E36" s="288"/>
      <c r="F36" s="288"/>
      <c r="G36" s="270"/>
      <c r="H36" s="285"/>
      <c r="I36" s="10"/>
    </row>
    <row r="37" spans="1:9" ht="21.75" customHeight="1" hidden="1">
      <c r="A37" s="298"/>
      <c r="B37" s="298"/>
      <c r="C37" s="281"/>
      <c r="D37" s="238"/>
      <c r="E37" s="288"/>
      <c r="F37" s="288"/>
      <c r="G37" s="270"/>
      <c r="H37" s="285"/>
      <c r="I37" s="10"/>
    </row>
    <row r="38" spans="1:9" ht="21.75" customHeight="1" hidden="1">
      <c r="A38" s="298"/>
      <c r="B38" s="298"/>
      <c r="C38" s="281"/>
      <c r="D38" s="238"/>
      <c r="E38" s="288"/>
      <c r="F38" s="288"/>
      <c r="G38" s="270"/>
      <c r="H38" s="285"/>
      <c r="I38" s="10"/>
    </row>
    <row r="39" spans="1:9" ht="21.75" customHeight="1" hidden="1">
      <c r="A39" s="298"/>
      <c r="B39" s="298"/>
      <c r="C39" s="281"/>
      <c r="D39" s="238"/>
      <c r="E39" s="288"/>
      <c r="F39" s="288"/>
      <c r="G39" s="270"/>
      <c r="H39" s="238"/>
      <c r="I39" s="10"/>
    </row>
    <row r="40" spans="1:9" ht="21.75" customHeight="1">
      <c r="A40" s="299"/>
      <c r="B40" s="299"/>
      <c r="C40" s="281"/>
      <c r="D40" s="291"/>
      <c r="E40" s="290"/>
      <c r="F40" s="290"/>
      <c r="G40" s="271"/>
      <c r="H40" s="291"/>
      <c r="I40" s="10"/>
    </row>
    <row r="41" spans="1:9" ht="21.75" customHeight="1">
      <c r="A41" s="383">
        <v>37779600</v>
      </c>
      <c r="B41" s="300">
        <v>0</v>
      </c>
      <c r="C41" s="383">
        <v>37779600</v>
      </c>
      <c r="D41" s="375">
        <f>D20+D28</f>
        <v>40453128.23</v>
      </c>
      <c r="E41" s="467" t="s">
        <v>202</v>
      </c>
      <c r="F41" s="468"/>
      <c r="G41" s="312"/>
      <c r="H41" s="376">
        <f>H20+H28</f>
        <v>9773464.95</v>
      </c>
      <c r="I41" s="10"/>
    </row>
    <row r="42" spans="1:9" ht="21.75" customHeight="1">
      <c r="A42" s="307"/>
      <c r="B42" s="307"/>
      <c r="C42" s="307"/>
      <c r="D42" s="308"/>
      <c r="E42" s="309"/>
      <c r="F42" s="310"/>
      <c r="G42" s="272"/>
      <c r="H42" s="311"/>
      <c r="I42" s="10"/>
    </row>
    <row r="43" spans="1:9" ht="21.75" customHeight="1" hidden="1">
      <c r="A43" s="292"/>
      <c r="B43" s="292"/>
      <c r="C43" s="292"/>
      <c r="D43" s="293"/>
      <c r="E43" s="294"/>
      <c r="F43" s="294"/>
      <c r="G43" s="273"/>
      <c r="H43" s="293"/>
      <c r="I43" s="10"/>
    </row>
    <row r="44" spans="1:9" ht="21.75" customHeight="1" hidden="1">
      <c r="A44" s="487"/>
      <c r="B44" s="487"/>
      <c r="C44" s="487"/>
      <c r="D44" s="487"/>
      <c r="E44" s="487"/>
      <c r="F44" s="487"/>
      <c r="G44" s="487"/>
      <c r="H44" s="487"/>
      <c r="I44" s="10"/>
    </row>
    <row r="45" spans="1:9" ht="21.75" customHeight="1">
      <c r="A45" s="433"/>
      <c r="B45" s="433"/>
      <c r="C45" s="433"/>
      <c r="D45" s="433"/>
      <c r="E45" s="433"/>
      <c r="F45" s="433"/>
      <c r="G45" s="433"/>
      <c r="H45" s="433"/>
      <c r="I45" s="10"/>
    </row>
    <row r="46" spans="1:9" ht="21.75" customHeight="1">
      <c r="A46" s="119"/>
      <c r="B46" s="119"/>
      <c r="C46" s="119"/>
      <c r="D46" s="119"/>
      <c r="E46" s="119"/>
      <c r="F46" s="119"/>
      <c r="G46" s="119"/>
      <c r="H46" s="119"/>
      <c r="I46" s="10"/>
    </row>
    <row r="47" spans="1:9" ht="21.75" customHeight="1">
      <c r="A47" s="119"/>
      <c r="B47" s="119"/>
      <c r="C47" s="119"/>
      <c r="D47" s="119"/>
      <c r="E47" s="119"/>
      <c r="F47" s="119"/>
      <c r="G47" s="119"/>
      <c r="H47" s="119"/>
      <c r="I47" s="10"/>
    </row>
    <row r="48" spans="1:9" ht="21.75" customHeight="1">
      <c r="A48" s="119"/>
      <c r="B48" s="119"/>
      <c r="C48" s="119"/>
      <c r="D48" s="119"/>
      <c r="E48" s="119"/>
      <c r="F48" s="119"/>
      <c r="G48" s="119"/>
      <c r="H48" s="119"/>
      <c r="I48" s="10"/>
    </row>
    <row r="49" spans="1:9" ht="21.75" customHeight="1">
      <c r="A49" s="119"/>
      <c r="B49" s="119"/>
      <c r="C49" s="119"/>
      <c r="D49" s="119"/>
      <c r="E49" s="119"/>
      <c r="F49" s="119"/>
      <c r="G49" s="119"/>
      <c r="H49" s="119"/>
      <c r="I49" s="10"/>
    </row>
    <row r="50" spans="1:9" ht="21.75" customHeight="1">
      <c r="A50" s="476" t="s">
        <v>40</v>
      </c>
      <c r="B50" s="477"/>
      <c r="C50" s="477"/>
      <c r="D50" s="477"/>
      <c r="E50" s="476"/>
      <c r="F50" s="477"/>
      <c r="G50" s="320"/>
      <c r="H50" s="264" t="s">
        <v>37</v>
      </c>
      <c r="I50" s="10"/>
    </row>
    <row r="51" spans="1:9" ht="21.75" customHeight="1">
      <c r="A51" s="264" t="s">
        <v>42</v>
      </c>
      <c r="B51" s="263" t="s">
        <v>195</v>
      </c>
      <c r="C51" s="263" t="s">
        <v>61</v>
      </c>
      <c r="D51" s="263" t="s">
        <v>43</v>
      </c>
      <c r="E51" s="475" t="s">
        <v>1</v>
      </c>
      <c r="F51" s="469"/>
      <c r="G51" s="321" t="s">
        <v>44</v>
      </c>
      <c r="H51" s="266" t="s">
        <v>41</v>
      </c>
      <c r="I51" s="10"/>
    </row>
    <row r="52" spans="1:9" ht="21.75" customHeight="1">
      <c r="A52" s="266" t="s">
        <v>198</v>
      </c>
      <c r="B52" s="265" t="s">
        <v>196</v>
      </c>
      <c r="C52" s="265" t="s">
        <v>198</v>
      </c>
      <c r="D52" s="266" t="s">
        <v>198</v>
      </c>
      <c r="E52" s="265"/>
      <c r="F52" s="77"/>
      <c r="G52" s="322" t="s">
        <v>45</v>
      </c>
      <c r="H52" s="266" t="s">
        <v>201</v>
      </c>
      <c r="I52" s="10"/>
    </row>
    <row r="53" spans="1:9" ht="21.75" customHeight="1" thickBot="1">
      <c r="A53" s="268"/>
      <c r="B53" s="267" t="s">
        <v>197</v>
      </c>
      <c r="C53" s="267"/>
      <c r="D53" s="267"/>
      <c r="E53" s="473"/>
      <c r="F53" s="474"/>
      <c r="G53" s="323"/>
      <c r="H53" s="268" t="s">
        <v>198</v>
      </c>
      <c r="I53" s="10"/>
    </row>
    <row r="54" spans="1:9" ht="21.75" customHeight="1" thickTop="1">
      <c r="A54" s="295"/>
      <c r="B54" s="295"/>
      <c r="C54" s="295"/>
      <c r="D54" s="296"/>
      <c r="E54" s="297" t="s">
        <v>38</v>
      </c>
      <c r="F54" s="292"/>
      <c r="G54" s="274"/>
      <c r="H54" s="295"/>
      <c r="I54" s="10"/>
    </row>
    <row r="55" spans="1:9" ht="21.75" customHeight="1">
      <c r="A55" s="298">
        <v>1421200</v>
      </c>
      <c r="B55" s="298">
        <v>7781560</v>
      </c>
      <c r="C55" s="298">
        <f>A55+B55</f>
        <v>9202760</v>
      </c>
      <c r="D55" s="238">
        <v>6952871</v>
      </c>
      <c r="E55" s="288" t="s">
        <v>13</v>
      </c>
      <c r="F55" s="288"/>
      <c r="G55" s="270" t="s">
        <v>215</v>
      </c>
      <c r="H55" s="238">
        <v>1176824</v>
      </c>
      <c r="I55" s="10"/>
    </row>
    <row r="56" spans="1:9" ht="21.75" customHeight="1">
      <c r="A56" s="298">
        <v>2226400</v>
      </c>
      <c r="B56" s="298"/>
      <c r="C56" s="298">
        <f aca="true" t="shared" si="1" ref="C56:C66">A56+B56</f>
        <v>2226400</v>
      </c>
      <c r="D56" s="238">
        <v>1112760</v>
      </c>
      <c r="E56" s="288" t="s">
        <v>205</v>
      </c>
      <c r="F56" s="288"/>
      <c r="G56" s="270" t="s">
        <v>216</v>
      </c>
      <c r="H56" s="238">
        <v>185460</v>
      </c>
      <c r="I56" s="10"/>
    </row>
    <row r="57" spans="1:9" ht="21.75" customHeight="1">
      <c r="A57" s="298">
        <v>8702700</v>
      </c>
      <c r="B57" s="298">
        <v>773340</v>
      </c>
      <c r="C57" s="298">
        <f t="shared" si="1"/>
        <v>9476040</v>
      </c>
      <c r="D57" s="238">
        <v>3994366.5</v>
      </c>
      <c r="E57" s="288" t="s">
        <v>192</v>
      </c>
      <c r="F57" s="288"/>
      <c r="G57" s="270" t="s">
        <v>217</v>
      </c>
      <c r="H57" s="238">
        <v>621755</v>
      </c>
      <c r="I57" s="10"/>
    </row>
    <row r="58" spans="1:9" ht="21.75" customHeight="1">
      <c r="A58" s="298">
        <v>2290000</v>
      </c>
      <c r="B58" s="298"/>
      <c r="C58" s="298">
        <f t="shared" si="1"/>
        <v>2290000</v>
      </c>
      <c r="D58" s="238">
        <v>226566.75</v>
      </c>
      <c r="E58" s="288" t="s">
        <v>6</v>
      </c>
      <c r="F58" s="288"/>
      <c r="G58" s="270" t="s">
        <v>218</v>
      </c>
      <c r="H58" s="238">
        <v>42237</v>
      </c>
      <c r="I58" s="10"/>
    </row>
    <row r="59" spans="1:9" ht="21.75" customHeight="1">
      <c r="A59" s="298">
        <v>5948000</v>
      </c>
      <c r="B59" s="298">
        <v>90000</v>
      </c>
      <c r="C59" s="298">
        <f t="shared" si="1"/>
        <v>6038000</v>
      </c>
      <c r="D59" s="238">
        <v>1744652.65</v>
      </c>
      <c r="E59" s="288" t="s">
        <v>7</v>
      </c>
      <c r="F59" s="288"/>
      <c r="G59" s="270" t="s">
        <v>219</v>
      </c>
      <c r="H59" s="238">
        <v>491002.75</v>
      </c>
      <c r="I59" s="10"/>
    </row>
    <row r="60" spans="1:9" ht="21.75" customHeight="1">
      <c r="A60" s="298">
        <v>3069800</v>
      </c>
      <c r="B60" s="298">
        <v>153000</v>
      </c>
      <c r="C60" s="298">
        <f t="shared" si="1"/>
        <v>3222800</v>
      </c>
      <c r="D60" s="238">
        <v>159441</v>
      </c>
      <c r="E60" s="288" t="s">
        <v>8</v>
      </c>
      <c r="F60" s="288"/>
      <c r="G60" s="270" t="s">
        <v>220</v>
      </c>
      <c r="H60" s="238">
        <v>13044</v>
      </c>
      <c r="I60" s="10"/>
    </row>
    <row r="61" spans="1:9" ht="21.75" customHeight="1">
      <c r="A61" s="298">
        <v>450000</v>
      </c>
      <c r="B61" s="298"/>
      <c r="C61" s="298">
        <f t="shared" si="1"/>
        <v>450000</v>
      </c>
      <c r="D61" s="285">
        <v>164684.29</v>
      </c>
      <c r="E61" s="288" t="s">
        <v>9</v>
      </c>
      <c r="F61" s="288"/>
      <c r="G61" s="270" t="s">
        <v>221</v>
      </c>
      <c r="H61" s="285">
        <v>25751.89</v>
      </c>
      <c r="I61" s="10"/>
    </row>
    <row r="62" spans="1:9" ht="21.75" customHeight="1">
      <c r="A62" s="298">
        <v>626500</v>
      </c>
      <c r="B62" s="298"/>
      <c r="C62" s="298">
        <f t="shared" si="1"/>
        <v>626500</v>
      </c>
      <c r="D62" s="238">
        <v>145100</v>
      </c>
      <c r="E62" s="288" t="s">
        <v>14</v>
      </c>
      <c r="F62" s="288"/>
      <c r="G62" s="270" t="s">
        <v>222</v>
      </c>
      <c r="H62" s="238">
        <v>60000</v>
      </c>
      <c r="I62" s="10"/>
    </row>
    <row r="63" spans="1:9" ht="21.75" customHeight="1">
      <c r="A63" s="298">
        <v>9289000</v>
      </c>
      <c r="B63" s="298">
        <v>1712566</v>
      </c>
      <c r="C63" s="298">
        <f t="shared" si="1"/>
        <v>11001566</v>
      </c>
      <c r="D63" s="285">
        <v>597000</v>
      </c>
      <c r="E63" s="288" t="s">
        <v>17</v>
      </c>
      <c r="F63" s="288"/>
      <c r="G63" s="275">
        <v>420000</v>
      </c>
      <c r="H63" s="285"/>
      <c r="I63" s="10"/>
    </row>
    <row r="64" spans="1:9" ht="21.75" customHeight="1">
      <c r="A64" s="298">
        <v>30000</v>
      </c>
      <c r="B64" s="298"/>
      <c r="C64" s="298">
        <f t="shared" si="1"/>
        <v>30000</v>
      </c>
      <c r="D64" s="238"/>
      <c r="E64" s="288" t="s">
        <v>53</v>
      </c>
      <c r="F64" s="288"/>
      <c r="G64" s="270" t="s">
        <v>223</v>
      </c>
      <c r="H64" s="285"/>
      <c r="I64" s="10"/>
    </row>
    <row r="65" spans="1:9" ht="21.75" customHeight="1">
      <c r="A65" s="298">
        <v>3726000</v>
      </c>
      <c r="B65" s="298"/>
      <c r="C65" s="298">
        <f t="shared" si="1"/>
        <v>3726000</v>
      </c>
      <c r="D65" s="238">
        <v>1819000</v>
      </c>
      <c r="E65" s="288" t="s">
        <v>16</v>
      </c>
      <c r="F65" s="288"/>
      <c r="G65" s="270" t="s">
        <v>224</v>
      </c>
      <c r="H65" s="285"/>
      <c r="I65" s="10"/>
    </row>
    <row r="66" spans="1:9" ht="21.75" customHeight="1">
      <c r="A66" s="368">
        <f>SUM(A55:A65)</f>
        <v>37779600</v>
      </c>
      <c r="B66" s="368">
        <f>SUM(B55:B65)</f>
        <v>10510466</v>
      </c>
      <c r="C66" s="368">
        <f t="shared" si="1"/>
        <v>48290066</v>
      </c>
      <c r="D66" s="371">
        <f>SUM(D55:D65)</f>
        <v>16916442.189999998</v>
      </c>
      <c r="E66" s="288"/>
      <c r="F66" s="372" t="s">
        <v>61</v>
      </c>
      <c r="G66" s="270"/>
      <c r="H66" s="370">
        <f>SUM(H55:H65)</f>
        <v>2616074.64</v>
      </c>
      <c r="I66" s="10"/>
    </row>
    <row r="67" spans="1:9" ht="21.75" customHeight="1" hidden="1">
      <c r="A67" s="299"/>
      <c r="B67" s="299"/>
      <c r="C67" s="299"/>
      <c r="D67" s="299"/>
      <c r="E67" s="290"/>
      <c r="F67" s="290"/>
      <c r="G67" s="271"/>
      <c r="H67" s="291"/>
      <c r="I67" s="10"/>
    </row>
    <row r="68" spans="1:9" ht="21.75" customHeight="1">
      <c r="A68" s="298"/>
      <c r="B68" s="238"/>
      <c r="C68" s="238"/>
      <c r="D68" s="238">
        <v>808696</v>
      </c>
      <c r="E68" s="288" t="s">
        <v>193</v>
      </c>
      <c r="F68" s="288"/>
      <c r="G68" s="270" t="s">
        <v>225</v>
      </c>
      <c r="H68" s="238">
        <v>201600</v>
      </c>
      <c r="I68" s="10"/>
    </row>
    <row r="69" spans="1:9" ht="21.75" customHeight="1" hidden="1" thickTop="1">
      <c r="A69" s="379">
        <f>SUM(A67)</f>
        <v>0</v>
      </c>
      <c r="B69" s="306"/>
      <c r="C69" s="306"/>
      <c r="D69" s="298"/>
      <c r="E69" s="288" t="s">
        <v>180</v>
      </c>
      <c r="F69" s="288"/>
      <c r="G69" s="270" t="s">
        <v>54</v>
      </c>
      <c r="H69" s="298"/>
      <c r="I69" s="10"/>
    </row>
    <row r="70" spans="1:9" ht="21.75" customHeight="1">
      <c r="A70" s="379"/>
      <c r="B70" s="306"/>
      <c r="C70" s="306"/>
      <c r="D70" s="238">
        <v>3527740</v>
      </c>
      <c r="E70" s="288" t="s">
        <v>180</v>
      </c>
      <c r="F70" s="288"/>
      <c r="G70" s="270" t="s">
        <v>226</v>
      </c>
      <c r="H70" s="285">
        <v>1116700</v>
      </c>
      <c r="I70" s="10"/>
    </row>
    <row r="71" spans="1:9" ht="21.75" customHeight="1">
      <c r="A71" s="379"/>
      <c r="B71" s="306"/>
      <c r="C71" s="306"/>
      <c r="D71" s="285">
        <v>613685.69</v>
      </c>
      <c r="E71" s="288" t="s">
        <v>189</v>
      </c>
      <c r="F71" s="288"/>
      <c r="G71" s="270" t="s">
        <v>227</v>
      </c>
      <c r="H71" s="285"/>
      <c r="I71" s="10"/>
    </row>
    <row r="72" spans="1:9" ht="21.75" customHeight="1">
      <c r="A72" s="379"/>
      <c r="B72" s="306"/>
      <c r="C72" s="306"/>
      <c r="D72" s="285">
        <v>800</v>
      </c>
      <c r="E72" s="288" t="s">
        <v>25</v>
      </c>
      <c r="F72" s="288"/>
      <c r="G72" s="270" t="s">
        <v>227</v>
      </c>
      <c r="H72" s="285"/>
      <c r="I72" s="10"/>
    </row>
    <row r="73" spans="1:9" ht="21.75" customHeight="1">
      <c r="A73" s="379"/>
      <c r="B73" s="306"/>
      <c r="C73" s="306"/>
      <c r="D73" s="238">
        <v>2300</v>
      </c>
      <c r="E73" s="288" t="s">
        <v>104</v>
      </c>
      <c r="F73" s="288"/>
      <c r="G73" s="270" t="s">
        <v>227</v>
      </c>
      <c r="H73" s="285"/>
      <c r="I73" s="10"/>
    </row>
    <row r="74" spans="1:9" ht="21.75" customHeight="1">
      <c r="A74" s="379"/>
      <c r="B74" s="306"/>
      <c r="C74" s="306"/>
      <c r="D74" s="238">
        <v>1555218.69</v>
      </c>
      <c r="E74" s="288" t="s">
        <v>190</v>
      </c>
      <c r="F74" s="288"/>
      <c r="G74" s="270" t="s">
        <v>228</v>
      </c>
      <c r="H74" s="285">
        <v>201156.3</v>
      </c>
      <c r="I74" s="10"/>
    </row>
    <row r="75" spans="1:9" ht="21.75" customHeight="1">
      <c r="A75" s="379"/>
      <c r="B75" s="306"/>
      <c r="C75" s="306"/>
      <c r="D75" s="238">
        <v>2323500</v>
      </c>
      <c r="E75" s="288" t="s">
        <v>10</v>
      </c>
      <c r="F75" s="288"/>
      <c r="G75" s="270" t="s">
        <v>218</v>
      </c>
      <c r="H75" s="285">
        <v>2250900</v>
      </c>
      <c r="I75" s="10"/>
    </row>
    <row r="76" spans="1:9" ht="21.75" customHeight="1">
      <c r="A76" s="379"/>
      <c r="B76" s="306"/>
      <c r="C76" s="306"/>
      <c r="D76" s="238"/>
      <c r="E76" s="301" t="s">
        <v>214</v>
      </c>
      <c r="F76" s="288"/>
      <c r="G76" s="270" t="s">
        <v>213</v>
      </c>
      <c r="H76" s="285"/>
      <c r="I76" s="10"/>
    </row>
    <row r="77" spans="1:9" ht="21.75" customHeight="1">
      <c r="A77" s="379">
        <f>A70+A71+A72+A73+A74+A75</f>
        <v>0</v>
      </c>
      <c r="B77" s="306"/>
      <c r="C77" s="306"/>
      <c r="D77" s="371">
        <f>SUM(D68:D76)</f>
        <v>8831940.379999999</v>
      </c>
      <c r="E77" s="288"/>
      <c r="F77" s="377" t="s">
        <v>61</v>
      </c>
      <c r="G77" s="270"/>
      <c r="H77" s="370">
        <f>SUM(H68:H76)</f>
        <v>3770356.3</v>
      </c>
      <c r="I77" s="10"/>
    </row>
    <row r="78" spans="1:9" ht="21.75" customHeight="1">
      <c r="A78" s="306"/>
      <c r="B78" s="306"/>
      <c r="C78" s="306"/>
      <c r="D78" s="285"/>
      <c r="E78" s="318"/>
      <c r="F78" s="319"/>
      <c r="G78" s="272"/>
      <c r="H78" s="285"/>
      <c r="I78" s="10"/>
    </row>
    <row r="79" spans="1:9" ht="21.75" customHeight="1" hidden="1">
      <c r="A79" s="288"/>
      <c r="B79" s="288"/>
      <c r="C79" s="288"/>
      <c r="D79" s="303"/>
      <c r="E79" s="292"/>
      <c r="F79" s="292"/>
      <c r="G79" s="273"/>
      <c r="H79" s="305"/>
      <c r="I79" s="10"/>
    </row>
    <row r="80" spans="1:9" ht="21.75" customHeight="1" hidden="1">
      <c r="A80" s="288"/>
      <c r="B80" s="288"/>
      <c r="C80" s="288"/>
      <c r="D80" s="303"/>
      <c r="E80" s="288"/>
      <c r="F80" s="288"/>
      <c r="G80" s="304"/>
      <c r="H80" s="305"/>
      <c r="I80" s="10"/>
    </row>
    <row r="81" spans="1:9" ht="21.75" customHeight="1" hidden="1">
      <c r="A81" s="290"/>
      <c r="B81" s="290"/>
      <c r="C81" s="290"/>
      <c r="D81" s="314"/>
      <c r="E81" s="302"/>
      <c r="F81" s="302"/>
      <c r="G81" s="276"/>
      <c r="H81" s="314"/>
      <c r="I81" s="10"/>
    </row>
    <row r="82" spans="1:9" ht="21.75" customHeight="1">
      <c r="A82" s="380">
        <f>A66+A77</f>
        <v>37779600</v>
      </c>
      <c r="B82" s="380">
        <f>B66+B77</f>
        <v>10510466</v>
      </c>
      <c r="C82" s="313"/>
      <c r="D82" s="378">
        <f>D66+D77</f>
        <v>25748382.569999997</v>
      </c>
      <c r="E82" s="470" t="s">
        <v>56</v>
      </c>
      <c r="F82" s="471"/>
      <c r="G82" s="472"/>
      <c r="H82" s="378">
        <f>H66+H77</f>
        <v>6386430.9399999995</v>
      </c>
      <c r="I82" s="10"/>
    </row>
    <row r="83" spans="1:9" ht="21.75" customHeight="1">
      <c r="A83" s="59"/>
      <c r="B83" s="59"/>
      <c r="C83" s="59"/>
      <c r="D83" s="300"/>
      <c r="E83" s="469" t="s">
        <v>57</v>
      </c>
      <c r="F83" s="469"/>
      <c r="G83" s="120"/>
      <c r="H83" s="317"/>
      <c r="I83" s="10"/>
    </row>
    <row r="84" spans="1:9" ht="21.75" customHeight="1">
      <c r="A84" s="59"/>
      <c r="B84" s="59"/>
      <c r="C84" s="59"/>
      <c r="D84" s="315">
        <f>D41-D82</f>
        <v>14704745.66</v>
      </c>
      <c r="E84" s="114" t="s">
        <v>110</v>
      </c>
      <c r="F84" s="77" t="s">
        <v>38</v>
      </c>
      <c r="G84" s="120"/>
      <c r="H84" s="315">
        <f>H41-H82</f>
        <v>3387034.01</v>
      </c>
      <c r="I84" s="10"/>
    </row>
    <row r="85" spans="1:12" ht="21.75" customHeight="1">
      <c r="A85" s="59"/>
      <c r="B85" s="59"/>
      <c r="C85" s="59"/>
      <c r="D85" s="316"/>
      <c r="E85" s="469" t="s">
        <v>58</v>
      </c>
      <c r="F85" s="469"/>
      <c r="G85" s="120"/>
      <c r="H85" s="258"/>
      <c r="I85" s="10"/>
      <c r="L85" s="155"/>
    </row>
    <row r="86" spans="1:9" ht="21.75" customHeight="1">
      <c r="A86" s="59"/>
      <c r="B86" s="59"/>
      <c r="C86" s="59"/>
      <c r="D86" s="378">
        <f>D10+D41-D82</f>
        <v>49718295.06</v>
      </c>
      <c r="E86" s="484" t="s">
        <v>229</v>
      </c>
      <c r="F86" s="485"/>
      <c r="G86" s="486"/>
      <c r="H86" s="378">
        <f>H10+H41-H82</f>
        <v>49718295.06</v>
      </c>
      <c r="I86" s="10"/>
    </row>
    <row r="87" spans="1:9" ht="21.75" customHeight="1" hidden="1">
      <c r="A87" s="115"/>
      <c r="B87" s="115"/>
      <c r="C87" s="115"/>
      <c r="D87" s="115"/>
      <c r="E87" s="115"/>
      <c r="F87" s="115"/>
      <c r="G87" s="115"/>
      <c r="H87" s="59" t="s">
        <v>59</v>
      </c>
      <c r="I87" s="10"/>
    </row>
    <row r="88" spans="1:9" ht="21.75" customHeight="1">
      <c r="A88" s="115"/>
      <c r="B88" s="115"/>
      <c r="C88" s="115"/>
      <c r="D88" s="115"/>
      <c r="E88" s="115"/>
      <c r="F88" s="115"/>
      <c r="G88" s="115"/>
      <c r="H88" s="59"/>
      <c r="I88" s="10"/>
    </row>
    <row r="89" spans="1:9" ht="21.75" customHeight="1">
      <c r="A89" s="277"/>
      <c r="B89" s="277"/>
      <c r="C89" s="277"/>
      <c r="D89" s="277"/>
      <c r="E89" s="277"/>
      <c r="F89" s="483"/>
      <c r="G89" s="483"/>
      <c r="H89" s="277"/>
      <c r="I89" s="10"/>
    </row>
    <row r="90" spans="1:9" ht="21.75" customHeight="1">
      <c r="A90" s="277"/>
      <c r="B90" s="277"/>
      <c r="C90" s="277"/>
      <c r="D90" s="277"/>
      <c r="E90" s="374" t="s">
        <v>155</v>
      </c>
      <c r="F90" s="277"/>
      <c r="G90" s="373"/>
      <c r="H90" s="373"/>
      <c r="I90" s="373"/>
    </row>
    <row r="91" spans="1:9" ht="21.75" customHeight="1">
      <c r="A91" s="277" t="s">
        <v>66</v>
      </c>
      <c r="B91" s="277"/>
      <c r="C91" s="277" t="s">
        <v>326</v>
      </c>
      <c r="D91" s="277"/>
      <c r="E91" s="277"/>
      <c r="F91" s="277" t="s">
        <v>328</v>
      </c>
      <c r="G91" s="277"/>
      <c r="H91" s="277"/>
      <c r="I91" s="373"/>
    </row>
    <row r="92" spans="1:9" ht="21.75" customHeight="1">
      <c r="A92" s="112" t="s">
        <v>327</v>
      </c>
      <c r="B92" s="112"/>
      <c r="C92" s="112" t="s">
        <v>153</v>
      </c>
      <c r="D92" s="112"/>
      <c r="E92" s="112"/>
      <c r="F92" s="112" t="s">
        <v>68</v>
      </c>
      <c r="G92" s="278"/>
      <c r="H92" s="112"/>
      <c r="I92" s="10"/>
    </row>
    <row r="93" spans="1:9" ht="21.75" customHeight="1">
      <c r="A93" s="112"/>
      <c r="B93" s="112"/>
      <c r="C93" s="112"/>
      <c r="D93" s="112"/>
      <c r="E93" s="112"/>
      <c r="F93" s="112"/>
      <c r="G93" s="278"/>
      <c r="H93" s="112"/>
      <c r="I93" s="10"/>
    </row>
    <row r="94" spans="1:9" ht="21.75" customHeight="1">
      <c r="A94" s="112"/>
      <c r="B94" s="112"/>
      <c r="C94" s="112"/>
      <c r="D94" s="112"/>
      <c r="E94" s="112"/>
      <c r="F94" s="112"/>
      <c r="G94" s="278"/>
      <c r="H94" s="112"/>
      <c r="I94" s="10"/>
    </row>
    <row r="95" spans="1:9" ht="21.75" customHeight="1">
      <c r="A95" s="112"/>
      <c r="B95" s="112"/>
      <c r="C95" s="112"/>
      <c r="D95" s="112"/>
      <c r="E95" s="112"/>
      <c r="F95" s="112"/>
      <c r="G95" s="278"/>
      <c r="H95" s="112"/>
      <c r="I95" s="10"/>
    </row>
    <row r="96" spans="1:9" ht="23.25">
      <c r="A96" s="112"/>
      <c r="B96" s="112"/>
      <c r="C96" s="112"/>
      <c r="D96" s="112"/>
      <c r="E96" s="112"/>
      <c r="F96" s="112"/>
      <c r="G96" s="278"/>
      <c r="H96" s="112"/>
      <c r="I96" s="10"/>
    </row>
    <row r="97" spans="1:9" ht="23.25">
      <c r="A97" s="112"/>
      <c r="B97" s="112"/>
      <c r="C97" s="112"/>
      <c r="D97" s="112"/>
      <c r="E97" s="112"/>
      <c r="F97" s="112"/>
      <c r="G97" s="278"/>
      <c r="H97" s="112"/>
      <c r="I97" s="10"/>
    </row>
    <row r="98" spans="1:9" ht="23.25">
      <c r="A98" s="112"/>
      <c r="B98" s="112"/>
      <c r="C98" s="112"/>
      <c r="D98" s="112"/>
      <c r="E98" s="112"/>
      <c r="F98" s="112"/>
      <c r="G98" s="278"/>
      <c r="H98" s="112"/>
      <c r="I98" s="10"/>
    </row>
    <row r="99" spans="1:9" ht="23.25">
      <c r="A99" s="112"/>
      <c r="B99" s="112"/>
      <c r="C99" s="112"/>
      <c r="D99" s="112"/>
      <c r="E99" s="112"/>
      <c r="F99" s="112"/>
      <c r="G99" s="278"/>
      <c r="H99" s="112"/>
      <c r="I99" s="10"/>
    </row>
    <row r="100" spans="1:9" ht="23.25">
      <c r="A100" s="112"/>
      <c r="B100" s="112"/>
      <c r="C100" s="112"/>
      <c r="D100" s="112"/>
      <c r="E100" s="112"/>
      <c r="F100" s="112"/>
      <c r="G100" s="278"/>
      <c r="H100" s="112"/>
      <c r="I100" s="10"/>
    </row>
    <row r="101" spans="1:9" ht="23.25">
      <c r="A101" s="112"/>
      <c r="B101" s="112"/>
      <c r="C101" s="112"/>
      <c r="D101" s="112"/>
      <c r="E101" s="112"/>
      <c r="F101" s="112"/>
      <c r="G101" s="278"/>
      <c r="H101" s="112"/>
      <c r="I101" s="10"/>
    </row>
    <row r="102" spans="1:9" ht="23.25">
      <c r="A102" s="112"/>
      <c r="B102" s="112"/>
      <c r="C102" s="112"/>
      <c r="D102" s="112"/>
      <c r="E102" s="112"/>
      <c r="F102" s="112"/>
      <c r="G102" s="278"/>
      <c r="H102" s="112"/>
      <c r="I102" s="10"/>
    </row>
    <row r="103" spans="1:9" ht="23.25">
      <c r="A103" s="112"/>
      <c r="B103" s="112"/>
      <c r="C103" s="112"/>
      <c r="D103" s="112"/>
      <c r="E103" s="112"/>
      <c r="F103" s="112"/>
      <c r="G103" s="278"/>
      <c r="H103" s="112"/>
      <c r="I103" s="10"/>
    </row>
    <row r="104" spans="1:9" ht="23.25">
      <c r="A104" s="112"/>
      <c r="B104" s="112"/>
      <c r="C104" s="112"/>
      <c r="D104" s="112"/>
      <c r="E104" s="112"/>
      <c r="F104" s="112"/>
      <c r="G104" s="278"/>
      <c r="H104" s="112"/>
      <c r="I104" s="10"/>
    </row>
    <row r="105" spans="1:9" ht="23.25">
      <c r="A105" s="259"/>
      <c r="B105" s="259"/>
      <c r="C105" s="259"/>
      <c r="D105" s="259"/>
      <c r="E105" s="259"/>
      <c r="F105" s="259"/>
      <c r="G105" s="278"/>
      <c r="H105" s="259"/>
      <c r="I105" s="10"/>
    </row>
    <row r="106" spans="1:9" ht="23.25">
      <c r="A106" s="259"/>
      <c r="B106" s="259"/>
      <c r="C106" s="259"/>
      <c r="D106" s="259"/>
      <c r="E106" s="259"/>
      <c r="F106" s="259"/>
      <c r="G106" s="278"/>
      <c r="H106" s="259"/>
      <c r="I106" s="10"/>
    </row>
    <row r="107" spans="1:9" ht="23.25">
      <c r="A107" s="259"/>
      <c r="B107" s="259"/>
      <c r="C107" s="259"/>
      <c r="D107" s="259"/>
      <c r="E107" s="259"/>
      <c r="F107" s="259"/>
      <c r="G107" s="278"/>
      <c r="H107" s="259"/>
      <c r="I107" s="10"/>
    </row>
    <row r="108" spans="1:9" ht="23.25">
      <c r="A108" s="259"/>
      <c r="B108" s="259"/>
      <c r="C108" s="259"/>
      <c r="D108" s="259"/>
      <c r="E108" s="259"/>
      <c r="F108" s="259"/>
      <c r="G108" s="278"/>
      <c r="H108" s="259"/>
      <c r="I108" s="10"/>
    </row>
    <row r="109" spans="1:8" ht="23.25">
      <c r="A109" s="49"/>
      <c r="B109" s="49"/>
      <c r="C109" s="49"/>
      <c r="D109" s="49"/>
      <c r="E109" s="49"/>
      <c r="F109" s="49"/>
      <c r="G109" s="50"/>
      <c r="H109" s="49"/>
    </row>
    <row r="110" spans="1:8" ht="23.25">
      <c r="A110" s="49"/>
      <c r="B110" s="49"/>
      <c r="C110" s="49"/>
      <c r="D110" s="49"/>
      <c r="E110" s="49"/>
      <c r="F110" s="49"/>
      <c r="G110" s="50"/>
      <c r="H110" s="49"/>
    </row>
    <row r="111" spans="1:8" ht="23.25">
      <c r="A111" s="49"/>
      <c r="B111" s="49"/>
      <c r="C111" s="49"/>
      <c r="D111" s="49"/>
      <c r="E111" s="49"/>
      <c r="F111" s="49"/>
      <c r="G111" s="50"/>
      <c r="H111" s="49"/>
    </row>
    <row r="112" spans="1:8" ht="23.25">
      <c r="A112" s="49"/>
      <c r="B112" s="49"/>
      <c r="C112" s="49"/>
      <c r="D112" s="49"/>
      <c r="E112" s="49"/>
      <c r="F112" s="49"/>
      <c r="G112" s="50"/>
      <c r="H112" s="49"/>
    </row>
    <row r="113" spans="1:8" ht="23.25">
      <c r="A113" s="49"/>
      <c r="B113" s="49"/>
      <c r="C113" s="49"/>
      <c r="D113" s="49"/>
      <c r="E113" s="49"/>
      <c r="F113" s="49"/>
      <c r="G113" s="50"/>
      <c r="H113" s="49"/>
    </row>
    <row r="114" spans="1:8" ht="23.25">
      <c r="A114" s="49"/>
      <c r="B114" s="49"/>
      <c r="C114" s="49"/>
      <c r="D114" s="49"/>
      <c r="E114" s="49"/>
      <c r="F114" s="49"/>
      <c r="G114" s="50"/>
      <c r="H114" s="49"/>
    </row>
    <row r="115" spans="1:8" ht="23.25">
      <c r="A115" s="49"/>
      <c r="B115" s="49"/>
      <c r="C115" s="49"/>
      <c r="D115" s="49"/>
      <c r="E115" s="49"/>
      <c r="F115" s="49"/>
      <c r="G115" s="50"/>
      <c r="H115" s="49"/>
    </row>
    <row r="116" spans="1:8" ht="23.25">
      <c r="A116" s="49"/>
      <c r="B116" s="49"/>
      <c r="C116" s="49"/>
      <c r="D116" s="49"/>
      <c r="E116" s="49"/>
      <c r="F116" s="49"/>
      <c r="G116" s="50"/>
      <c r="H116" s="49"/>
    </row>
    <row r="117" spans="1:8" ht="23.25">
      <c r="A117" s="49"/>
      <c r="B117" s="49"/>
      <c r="C117" s="49"/>
      <c r="D117" s="49"/>
      <c r="E117" s="49"/>
      <c r="F117" s="49"/>
      <c r="G117" s="50"/>
      <c r="H117" s="49"/>
    </row>
    <row r="118" spans="1:8" ht="23.25">
      <c r="A118" s="49"/>
      <c r="B118" s="49"/>
      <c r="C118" s="49"/>
      <c r="D118" s="49"/>
      <c r="E118" s="49"/>
      <c r="F118" s="49"/>
      <c r="G118" s="50"/>
      <c r="H118" s="49"/>
    </row>
  </sheetData>
  <sheetProtection/>
  <mergeCells count="19">
    <mergeCell ref="A1:H1"/>
    <mergeCell ref="A4:H4"/>
    <mergeCell ref="A6:D6"/>
    <mergeCell ref="E6:F6"/>
    <mergeCell ref="A2:H2"/>
    <mergeCell ref="F89:G89"/>
    <mergeCell ref="E53:F53"/>
    <mergeCell ref="E85:F85"/>
    <mergeCell ref="E86:G86"/>
    <mergeCell ref="A44:H44"/>
    <mergeCell ref="A3:H3"/>
    <mergeCell ref="E41:F41"/>
    <mergeCell ref="E83:F83"/>
    <mergeCell ref="E82:G82"/>
    <mergeCell ref="E9:F9"/>
    <mergeCell ref="E7:F7"/>
    <mergeCell ref="A50:D50"/>
    <mergeCell ref="E50:F50"/>
    <mergeCell ref="E51:F51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11.00390625" style="0" customWidth="1"/>
    <col min="2" max="2" width="10.140625" style="0" customWidth="1"/>
    <col min="3" max="3" width="9.7109375" style="0" customWidth="1"/>
    <col min="4" max="4" width="9.57421875" style="0" customWidth="1"/>
    <col min="5" max="6" width="9.140625" style="0" customWidth="1"/>
    <col min="7" max="7" width="10.00390625" style="0" customWidth="1"/>
    <col min="8" max="9" width="9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9.8515625" style="0" customWidth="1"/>
    <col min="14" max="14" width="8.7109375" style="0" customWidth="1"/>
    <col min="15" max="15" width="9.8515625" style="0" customWidth="1"/>
    <col min="16" max="16" width="11.57421875" style="0" customWidth="1"/>
    <col min="18" max="18" width="15.00390625" style="0" customWidth="1"/>
  </cols>
  <sheetData>
    <row r="1" spans="1:18" ht="21.75">
      <c r="A1" s="491" t="s">
        <v>354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344" t="s">
        <v>309</v>
      </c>
      <c r="R1">
        <v>1</v>
      </c>
    </row>
    <row r="2" spans="1:16" ht="21.75">
      <c r="A2" s="491" t="s">
        <v>329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ht="21.75">
      <c r="A3" s="116" t="s">
        <v>60</v>
      </c>
      <c r="B3" s="492" t="s">
        <v>69</v>
      </c>
      <c r="C3" s="493"/>
      <c r="D3" s="492" t="s">
        <v>70</v>
      </c>
      <c r="E3" s="493"/>
      <c r="F3" s="492" t="s">
        <v>71</v>
      </c>
      <c r="G3" s="494"/>
      <c r="H3" s="492" t="s">
        <v>72</v>
      </c>
      <c r="I3" s="493"/>
      <c r="J3" s="55" t="s">
        <v>74</v>
      </c>
      <c r="K3" s="492" t="s">
        <v>76</v>
      </c>
      <c r="L3" s="494"/>
      <c r="M3" s="493"/>
      <c r="N3" s="56" t="s">
        <v>79</v>
      </c>
      <c r="O3" s="56" t="s">
        <v>81</v>
      </c>
      <c r="P3" s="117" t="s">
        <v>61</v>
      </c>
    </row>
    <row r="4" spans="1:16" ht="21.75">
      <c r="A4" s="354" t="s">
        <v>62</v>
      </c>
      <c r="B4" s="355" t="s">
        <v>83</v>
      </c>
      <c r="C4" s="355" t="s">
        <v>84</v>
      </c>
      <c r="D4" s="355" t="s">
        <v>159</v>
      </c>
      <c r="E4" s="355" t="s">
        <v>169</v>
      </c>
      <c r="F4" s="355" t="s">
        <v>160</v>
      </c>
      <c r="G4" s="355" t="s">
        <v>111</v>
      </c>
      <c r="H4" s="355" t="s">
        <v>73</v>
      </c>
      <c r="I4" s="355" t="s">
        <v>101</v>
      </c>
      <c r="J4" s="355" t="s">
        <v>75</v>
      </c>
      <c r="K4" s="355" t="s">
        <v>178</v>
      </c>
      <c r="L4" s="355" t="s">
        <v>77</v>
      </c>
      <c r="M4" s="355" t="s">
        <v>78</v>
      </c>
      <c r="N4" s="355" t="s">
        <v>80</v>
      </c>
      <c r="O4" s="355" t="s">
        <v>82</v>
      </c>
      <c r="P4" s="356"/>
    </row>
    <row r="5" spans="1:17" ht="24">
      <c r="A5" s="358">
        <v>100000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8"/>
      <c r="Q5" s="389"/>
    </row>
    <row r="6" spans="1:17" ht="23.25">
      <c r="A6" s="359">
        <v>110300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>
        <v>10289</v>
      </c>
      <c r="P6" s="386">
        <v>10289</v>
      </c>
      <c r="Q6" s="389"/>
    </row>
    <row r="7" spans="1:17" ht="23.25">
      <c r="A7" s="359">
        <v>110900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>
        <v>9500</v>
      </c>
      <c r="P7" s="386">
        <v>9500</v>
      </c>
      <c r="Q7" s="389"/>
    </row>
    <row r="8" spans="1:17" ht="23.25">
      <c r="A8" s="359">
        <v>111000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9"/>
    </row>
    <row r="9" spans="1:17" ht="23.25">
      <c r="A9" s="359">
        <v>111100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9"/>
    </row>
    <row r="10" spans="1:17" ht="23.25">
      <c r="A10" s="385">
        <v>120100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89"/>
    </row>
    <row r="11" spans="1:17" ht="21.75">
      <c r="A11" s="357" t="s">
        <v>63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>
        <f>SUM(O6:O10)</f>
        <v>19789</v>
      </c>
      <c r="P11" s="391">
        <f>SUM(P6:P10)</f>
        <v>19789</v>
      </c>
      <c r="Q11" s="389"/>
    </row>
    <row r="12" spans="1:17" ht="22.5" thickBot="1">
      <c r="A12" s="57" t="s">
        <v>64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>
        <v>310561</v>
      </c>
      <c r="P12" s="392">
        <v>310561</v>
      </c>
      <c r="Q12" s="389"/>
    </row>
    <row r="13" spans="1:17" ht="22.5" thickTop="1">
      <c r="A13" s="352">
        <v>210000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89"/>
    </row>
    <row r="14" spans="1:17" ht="21.75">
      <c r="A14" s="349">
        <v>210100</v>
      </c>
      <c r="B14" s="367">
        <v>42840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>
        <f>B14+C14+D14+E14+F14+G14+H14+I14+J14+K14+L14+M14+N14+O14</f>
        <v>42840</v>
      </c>
      <c r="Q14" s="389"/>
    </row>
    <row r="15" spans="1:17" ht="21.75">
      <c r="A15" s="349">
        <v>210200</v>
      </c>
      <c r="B15" s="367">
        <v>3510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>
        <f aca="true" t="shared" si="0" ref="P15:P26">B15+C15+D15+E15+F15+G15+H15+I15+J15+K15+L15+M15+N15+O15</f>
        <v>3510</v>
      </c>
      <c r="Q15" s="389"/>
    </row>
    <row r="16" spans="1:17" ht="21.75">
      <c r="A16" s="349">
        <v>210300</v>
      </c>
      <c r="B16" s="367">
        <v>3510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>
        <f t="shared" si="0"/>
        <v>3510</v>
      </c>
      <c r="Q16" s="389"/>
    </row>
    <row r="17" spans="1:17" ht="21.75">
      <c r="A17" s="349">
        <v>210400</v>
      </c>
      <c r="B17" s="367">
        <v>7200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>
        <f t="shared" si="0"/>
        <v>7200</v>
      </c>
      <c r="Q17" s="389"/>
    </row>
    <row r="18" spans="1:17" ht="21.75">
      <c r="A18" s="349">
        <v>210600</v>
      </c>
      <c r="B18" s="367">
        <v>128400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>
        <f t="shared" si="0"/>
        <v>128400</v>
      </c>
      <c r="Q18" s="389"/>
    </row>
    <row r="19" spans="1:17" ht="21.75">
      <c r="A19" s="347">
        <v>220000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>
        <f t="shared" si="0"/>
        <v>0</v>
      </c>
      <c r="Q19" s="389"/>
    </row>
    <row r="20" spans="1:17" ht="21.75">
      <c r="A20" s="349">
        <v>220100</v>
      </c>
      <c r="B20" s="367">
        <v>189500</v>
      </c>
      <c r="C20" s="367">
        <v>70950</v>
      </c>
      <c r="D20" s="367"/>
      <c r="E20" s="367"/>
      <c r="F20" s="367"/>
      <c r="G20" s="367"/>
      <c r="H20" s="367">
        <v>68940</v>
      </c>
      <c r="I20" s="367"/>
      <c r="J20" s="367"/>
      <c r="K20" s="367"/>
      <c r="L20" s="367"/>
      <c r="M20" s="367"/>
      <c r="N20" s="367"/>
      <c r="O20" s="367"/>
      <c r="P20" s="367">
        <f t="shared" si="0"/>
        <v>329390</v>
      </c>
      <c r="Q20" s="389"/>
    </row>
    <row r="21" spans="1:17" ht="21.75">
      <c r="A21" s="349">
        <v>220200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>
        <f t="shared" si="0"/>
        <v>0</v>
      </c>
      <c r="Q21" s="389"/>
    </row>
    <row r="22" spans="1:17" ht="21.75">
      <c r="A22" s="349">
        <v>220300</v>
      </c>
      <c r="B22" s="367">
        <v>11200</v>
      </c>
      <c r="C22" s="367">
        <v>3500</v>
      </c>
      <c r="D22" s="367"/>
      <c r="E22" s="367"/>
      <c r="F22" s="367"/>
      <c r="G22" s="367"/>
      <c r="H22" s="367">
        <v>3500</v>
      </c>
      <c r="I22" s="367"/>
      <c r="J22" s="367"/>
      <c r="K22" s="367"/>
      <c r="L22" s="367"/>
      <c r="M22" s="367"/>
      <c r="N22" s="367"/>
      <c r="O22" s="367"/>
      <c r="P22" s="367">
        <f t="shared" si="0"/>
        <v>18200</v>
      </c>
      <c r="Q22" s="389"/>
    </row>
    <row r="23" spans="1:17" ht="21.75">
      <c r="A23" s="349">
        <v>220500</v>
      </c>
      <c r="B23" s="367"/>
      <c r="C23" s="367">
        <v>16960</v>
      </c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>
        <f t="shared" si="0"/>
        <v>16960</v>
      </c>
      <c r="Q23" s="389"/>
    </row>
    <row r="24" spans="1:17" ht="21.75">
      <c r="A24" s="349">
        <v>220600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>
        <f t="shared" si="0"/>
        <v>0</v>
      </c>
      <c r="Q24" s="389"/>
    </row>
    <row r="25" spans="1:17" ht="21.75">
      <c r="A25" s="349">
        <v>200700</v>
      </c>
      <c r="B25" s="367">
        <v>133050</v>
      </c>
      <c r="C25" s="367">
        <v>19460</v>
      </c>
      <c r="D25" s="367"/>
      <c r="E25" s="367"/>
      <c r="F25" s="367"/>
      <c r="G25" s="367"/>
      <c r="H25" s="367">
        <v>39790</v>
      </c>
      <c r="I25" s="367"/>
      <c r="J25" s="367"/>
      <c r="K25" s="367"/>
      <c r="L25" s="367"/>
      <c r="M25" s="367"/>
      <c r="N25" s="367"/>
      <c r="O25" s="367"/>
      <c r="P25" s="367">
        <f t="shared" si="0"/>
        <v>192300</v>
      </c>
      <c r="Q25" s="389"/>
    </row>
    <row r="26" spans="1:17" ht="21.75">
      <c r="A26" s="350">
        <v>220800</v>
      </c>
      <c r="B26" s="397">
        <v>5515</v>
      </c>
      <c r="C26" s="397">
        <v>3000</v>
      </c>
      <c r="D26" s="397"/>
      <c r="E26" s="397"/>
      <c r="F26" s="397"/>
      <c r="G26" s="397"/>
      <c r="H26" s="397">
        <v>6000</v>
      </c>
      <c r="I26" s="397"/>
      <c r="J26" s="397"/>
      <c r="K26" s="397"/>
      <c r="L26" s="397"/>
      <c r="M26" s="397"/>
      <c r="N26" s="397"/>
      <c r="O26" s="397"/>
      <c r="P26" s="367">
        <f t="shared" si="0"/>
        <v>14515</v>
      </c>
      <c r="Q26" s="389"/>
    </row>
    <row r="27" spans="1:17" ht="21.75">
      <c r="A27" s="366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89"/>
    </row>
    <row r="28" spans="1:17" ht="21.75">
      <c r="A28" s="53" t="s">
        <v>63</v>
      </c>
      <c r="B28" s="400">
        <f>SUM(B14:B27)</f>
        <v>524725</v>
      </c>
      <c r="C28" s="400">
        <f aca="true" t="shared" si="1" ref="C28:O28">SUM(C14:C27)</f>
        <v>113870</v>
      </c>
      <c r="D28" s="400">
        <f t="shared" si="1"/>
        <v>0</v>
      </c>
      <c r="E28" s="400">
        <f t="shared" si="1"/>
        <v>0</v>
      </c>
      <c r="F28" s="400">
        <f t="shared" si="1"/>
        <v>0</v>
      </c>
      <c r="G28" s="400">
        <f t="shared" si="1"/>
        <v>0</v>
      </c>
      <c r="H28" s="400">
        <f t="shared" si="1"/>
        <v>118230</v>
      </c>
      <c r="I28" s="400">
        <f t="shared" si="1"/>
        <v>0</v>
      </c>
      <c r="J28" s="400">
        <f t="shared" si="1"/>
        <v>0</v>
      </c>
      <c r="K28" s="400">
        <f t="shared" si="1"/>
        <v>0</v>
      </c>
      <c r="L28" s="400">
        <f t="shared" si="1"/>
        <v>0</v>
      </c>
      <c r="M28" s="400">
        <f t="shared" si="1"/>
        <v>0</v>
      </c>
      <c r="N28" s="400">
        <f t="shared" si="1"/>
        <v>0</v>
      </c>
      <c r="O28" s="400">
        <f t="shared" si="1"/>
        <v>0</v>
      </c>
      <c r="P28" s="400">
        <f>SUM(P14:P27)</f>
        <v>756825</v>
      </c>
      <c r="Q28" s="389"/>
    </row>
    <row r="29" spans="1:17" ht="22.5" thickBot="1">
      <c r="A29" s="57" t="s">
        <v>64</v>
      </c>
      <c r="B29" s="401">
        <v>3229189</v>
      </c>
      <c r="C29" s="401">
        <v>681530</v>
      </c>
      <c r="D29" s="401"/>
      <c r="E29" s="401"/>
      <c r="F29" s="401"/>
      <c r="G29" s="401"/>
      <c r="H29" s="401">
        <v>685567.5</v>
      </c>
      <c r="I29" s="401"/>
      <c r="J29" s="401"/>
      <c r="K29" s="401"/>
      <c r="L29" s="401"/>
      <c r="M29" s="401"/>
      <c r="N29" s="401"/>
      <c r="O29" s="401"/>
      <c r="P29" s="401">
        <f>B29+C29+D29+E29+F29+G29+H29+I29+J29+K29+L29+M29+N29+O29</f>
        <v>4596286.5</v>
      </c>
      <c r="Q29" s="389"/>
    </row>
    <row r="30" spans="1:17" ht="22.5" thickTop="1">
      <c r="A30" s="351">
        <v>310000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89"/>
    </row>
    <row r="31" spans="1:17" ht="21.75">
      <c r="A31" s="349">
        <v>310100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>
        <f>B31+C31+D31+E31+F31+G31+H31+I31+J31+K31+L31+M31+N31+O31</f>
        <v>0</v>
      </c>
      <c r="Q31" s="389"/>
    </row>
    <row r="32" spans="1:17" ht="21.75">
      <c r="A32" s="349">
        <v>310300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>
        <f>B32+C32+D32+E32+F32+G32+H32+I32+J32+K32+L32+M32+N32+O32</f>
        <v>0</v>
      </c>
      <c r="Q32" s="389"/>
    </row>
    <row r="33" spans="1:17" ht="21.75">
      <c r="A33" s="349">
        <v>310400</v>
      </c>
      <c r="B33" s="367">
        <v>28000</v>
      </c>
      <c r="C33" s="367">
        <v>5300</v>
      </c>
      <c r="D33" s="367"/>
      <c r="E33" s="367"/>
      <c r="F33" s="367"/>
      <c r="G33" s="367"/>
      <c r="H33" s="367">
        <v>4842</v>
      </c>
      <c r="I33" s="367"/>
      <c r="J33" s="367"/>
      <c r="K33" s="367"/>
      <c r="L33" s="367"/>
      <c r="M33" s="367"/>
      <c r="N33" s="367"/>
      <c r="O33" s="367"/>
      <c r="P33" s="367">
        <f>B33+C33+D33+E33+F33+G33+H33+I33+J33+K33+L33+M33+N33+O33</f>
        <v>38142</v>
      </c>
      <c r="Q33" s="389"/>
    </row>
    <row r="34" spans="1:17" ht="21.75">
      <c r="A34" s="350">
        <v>310500</v>
      </c>
      <c r="B34" s="397">
        <v>4095</v>
      </c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67">
        <f>B34+C34+D34+E34+F34+G34+H34+I34+J34+K34+L34+M34+N34+O34</f>
        <v>4095</v>
      </c>
      <c r="Q34" s="389"/>
    </row>
    <row r="35" spans="1:17" ht="21.75">
      <c r="A35" s="350">
        <v>310600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67">
        <f>B35+C35+D35+E35+F35+G35+H35+I35+J35+K35+L35+M35+N35+O35</f>
        <v>0</v>
      </c>
      <c r="Q35" s="389"/>
    </row>
    <row r="36" spans="1:17" ht="21.75">
      <c r="A36" s="53" t="s">
        <v>63</v>
      </c>
      <c r="B36" s="394">
        <f>SUM(B31:B35)</f>
        <v>32095</v>
      </c>
      <c r="C36" s="394">
        <f aca="true" t="shared" si="2" ref="C36:O36">SUM(C31:C35)</f>
        <v>5300</v>
      </c>
      <c r="D36" s="394">
        <f t="shared" si="2"/>
        <v>0</v>
      </c>
      <c r="E36" s="394">
        <f t="shared" si="2"/>
        <v>0</v>
      </c>
      <c r="F36" s="394">
        <f t="shared" si="2"/>
        <v>0</v>
      </c>
      <c r="G36" s="394">
        <f t="shared" si="2"/>
        <v>0</v>
      </c>
      <c r="H36" s="394">
        <f t="shared" si="2"/>
        <v>4842</v>
      </c>
      <c r="I36" s="394">
        <f t="shared" si="2"/>
        <v>0</v>
      </c>
      <c r="J36" s="394">
        <f t="shared" si="2"/>
        <v>0</v>
      </c>
      <c r="K36" s="394">
        <f t="shared" si="2"/>
        <v>0</v>
      </c>
      <c r="L36" s="394">
        <f t="shared" si="2"/>
        <v>0</v>
      </c>
      <c r="M36" s="394">
        <f t="shared" si="2"/>
        <v>0</v>
      </c>
      <c r="N36" s="394">
        <f t="shared" si="2"/>
        <v>0</v>
      </c>
      <c r="O36" s="394">
        <f t="shared" si="2"/>
        <v>0</v>
      </c>
      <c r="P36" s="394">
        <f>SUM(P31:P35)</f>
        <v>42237</v>
      </c>
      <c r="Q36" s="389"/>
    </row>
    <row r="37" spans="1:17" ht="22.5" thickBot="1">
      <c r="A37" s="57" t="s">
        <v>64</v>
      </c>
      <c r="B37" s="392">
        <v>166385</v>
      </c>
      <c r="C37" s="392">
        <v>33783</v>
      </c>
      <c r="D37" s="392"/>
      <c r="E37" s="392"/>
      <c r="F37" s="392"/>
      <c r="G37" s="392"/>
      <c r="H37" s="392">
        <v>26398.75</v>
      </c>
      <c r="I37" s="392"/>
      <c r="J37" s="392"/>
      <c r="K37" s="392"/>
      <c r="L37" s="392"/>
      <c r="M37" s="392"/>
      <c r="N37" s="392"/>
      <c r="O37" s="392"/>
      <c r="P37" s="392">
        <f>SUM(B37:O37)</f>
        <v>226566.75</v>
      </c>
      <c r="Q37" s="389"/>
    </row>
    <row r="38" spans="1:17" ht="22.5" thickTop="1">
      <c r="A38" s="351">
        <v>320000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389">
        <v>2</v>
      </c>
    </row>
    <row r="39" spans="1:17" ht="21.75">
      <c r="A39" s="349">
        <v>320100</v>
      </c>
      <c r="B39" s="367">
        <v>40000</v>
      </c>
      <c r="C39" s="367"/>
      <c r="D39" s="367"/>
      <c r="E39" s="367"/>
      <c r="F39" s="367"/>
      <c r="G39" s="367"/>
      <c r="H39" s="367">
        <v>16000</v>
      </c>
      <c r="I39" s="367">
        <v>44468.75</v>
      </c>
      <c r="J39" s="367"/>
      <c r="K39" s="367"/>
      <c r="L39" s="367"/>
      <c r="M39" s="367"/>
      <c r="N39" s="367"/>
      <c r="O39" s="367"/>
      <c r="P39" s="367">
        <f>SUM(B39:O39)</f>
        <v>100468.75</v>
      </c>
      <c r="Q39" s="389"/>
    </row>
    <row r="40" spans="1:17" ht="21.75">
      <c r="A40" s="349">
        <v>320200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>
        <f>SUM(B40:O40)</f>
        <v>0</v>
      </c>
      <c r="Q40" s="389"/>
    </row>
    <row r="41" spans="1:17" ht="21.75">
      <c r="A41" s="349">
        <v>320300</v>
      </c>
      <c r="B41" s="367">
        <v>293559</v>
      </c>
      <c r="C41" s="367"/>
      <c r="D41" s="367">
        <v>40000</v>
      </c>
      <c r="E41" s="367">
        <v>34400</v>
      </c>
      <c r="F41" s="367">
        <v>22575</v>
      </c>
      <c r="G41" s="367"/>
      <c r="H41" s="367"/>
      <c r="I41" s="367"/>
      <c r="J41" s="367"/>
      <c r="K41" s="367"/>
      <c r="L41" s="367"/>
      <c r="M41" s="367"/>
      <c r="N41" s="367"/>
      <c r="O41" s="367"/>
      <c r="P41" s="367">
        <f>SUM(B41:O41)</f>
        <v>390534</v>
      </c>
      <c r="Q41" s="389"/>
    </row>
    <row r="42" spans="1:17" ht="21.75">
      <c r="A42" s="349">
        <v>320400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>
        <f>SUM(B42:O42)</f>
        <v>0</v>
      </c>
      <c r="Q42" s="389"/>
    </row>
    <row r="43" spans="1:17" ht="21.75">
      <c r="A43" s="349">
        <v>320500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>
        <f>SUM(B43:O43)</f>
        <v>0</v>
      </c>
      <c r="Q43" s="389"/>
    </row>
    <row r="44" spans="1:17" ht="21.75">
      <c r="A44" s="53" t="s">
        <v>63</v>
      </c>
      <c r="B44" s="394">
        <f>SUM(B39:B43)</f>
        <v>333559</v>
      </c>
      <c r="C44" s="394">
        <f aca="true" t="shared" si="3" ref="C44:O44">SUM(C39:C43)</f>
        <v>0</v>
      </c>
      <c r="D44" s="394">
        <f t="shared" si="3"/>
        <v>40000</v>
      </c>
      <c r="E44" s="394">
        <f t="shared" si="3"/>
        <v>34400</v>
      </c>
      <c r="F44" s="394">
        <f t="shared" si="3"/>
        <v>22575</v>
      </c>
      <c r="G44" s="394">
        <f t="shared" si="3"/>
        <v>0</v>
      </c>
      <c r="H44" s="394">
        <f t="shared" si="3"/>
        <v>16000</v>
      </c>
      <c r="I44" s="394">
        <f t="shared" si="3"/>
        <v>44468.75</v>
      </c>
      <c r="J44" s="394">
        <f t="shared" si="3"/>
        <v>0</v>
      </c>
      <c r="K44" s="394">
        <f t="shared" si="3"/>
        <v>0</v>
      </c>
      <c r="L44" s="394">
        <f t="shared" si="3"/>
        <v>0</v>
      </c>
      <c r="M44" s="394">
        <f t="shared" si="3"/>
        <v>0</v>
      </c>
      <c r="N44" s="394">
        <f t="shared" si="3"/>
        <v>0</v>
      </c>
      <c r="O44" s="394">
        <f t="shared" si="3"/>
        <v>0</v>
      </c>
      <c r="P44" s="394">
        <f>SUM(P39:P43)</f>
        <v>491002.75</v>
      </c>
      <c r="Q44" s="389"/>
    </row>
    <row r="45" spans="1:17" ht="22.5" thickBot="1">
      <c r="A45" s="57" t="s">
        <v>64</v>
      </c>
      <c r="B45" s="392">
        <v>702081.9</v>
      </c>
      <c r="C45" s="392">
        <v>58469</v>
      </c>
      <c r="D45" s="392">
        <v>217663</v>
      </c>
      <c r="E45" s="392">
        <v>47975</v>
      </c>
      <c r="F45" s="392">
        <v>50629</v>
      </c>
      <c r="G45" s="392">
        <v>316000</v>
      </c>
      <c r="H45" s="392">
        <v>87230</v>
      </c>
      <c r="I45" s="392">
        <v>171908.75</v>
      </c>
      <c r="J45" s="392">
        <v>14832</v>
      </c>
      <c r="K45" s="392">
        <v>77864</v>
      </c>
      <c r="L45" s="392"/>
      <c r="M45" s="392"/>
      <c r="N45" s="392"/>
      <c r="O45" s="392"/>
      <c r="P45" s="392">
        <f>SUM(B45:O45)</f>
        <v>1744652.65</v>
      </c>
      <c r="Q45" s="389"/>
    </row>
    <row r="46" spans="1:17" ht="22.5" thickTop="1">
      <c r="A46" s="347">
        <v>330000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89"/>
    </row>
    <row r="47" spans="1:17" ht="21.75">
      <c r="A47" s="349">
        <v>330100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>
        <f>SUM(B47:O47)</f>
        <v>0</v>
      </c>
      <c r="Q47" s="389"/>
    </row>
    <row r="48" spans="1:17" ht="21.75">
      <c r="A48" s="349">
        <v>330200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>
        <f aca="true" t="shared" si="4" ref="P48:P62">SUM(B48:O48)</f>
        <v>0</v>
      </c>
      <c r="Q48" s="389"/>
    </row>
    <row r="49" spans="1:17" ht="21.75">
      <c r="A49" s="349">
        <v>330300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>
        <f t="shared" si="4"/>
        <v>0</v>
      </c>
      <c r="Q49" s="389"/>
    </row>
    <row r="50" spans="1:17" ht="21.75">
      <c r="A50" s="349">
        <v>330400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>
        <f t="shared" si="4"/>
        <v>0</v>
      </c>
      <c r="Q50" s="389"/>
    </row>
    <row r="51" spans="1:17" ht="21.75">
      <c r="A51" s="349">
        <v>330500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>
        <f t="shared" si="4"/>
        <v>0</v>
      </c>
      <c r="Q51" s="389"/>
    </row>
    <row r="52" spans="1:17" ht="21.75">
      <c r="A52" s="349">
        <v>330600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>
        <f t="shared" si="4"/>
        <v>0</v>
      </c>
      <c r="Q52" s="389"/>
    </row>
    <row r="53" spans="1:17" ht="21.75">
      <c r="A53" s="349">
        <v>330700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>
        <f t="shared" si="4"/>
        <v>0</v>
      </c>
      <c r="Q53" s="389"/>
    </row>
    <row r="54" spans="1:17" ht="21.75">
      <c r="A54" s="349">
        <v>330800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>
        <f t="shared" si="4"/>
        <v>0</v>
      </c>
      <c r="Q54" s="389"/>
    </row>
    <row r="55" spans="1:17" ht="21.75">
      <c r="A55" s="349">
        <v>330900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>
        <f t="shared" si="4"/>
        <v>0</v>
      </c>
      <c r="Q55" s="389"/>
    </row>
    <row r="56" spans="1:17" ht="21.75">
      <c r="A56" s="349">
        <v>331000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>
        <f t="shared" si="4"/>
        <v>0</v>
      </c>
      <c r="Q56" s="389"/>
    </row>
    <row r="57" spans="1:17" ht="21.75">
      <c r="A57" s="349">
        <v>331100</v>
      </c>
      <c r="B57" s="367">
        <v>864</v>
      </c>
      <c r="C57" s="367"/>
      <c r="D57" s="367"/>
      <c r="E57" s="367"/>
      <c r="F57" s="367"/>
      <c r="G57" s="367"/>
      <c r="H57" s="367">
        <v>8100</v>
      </c>
      <c r="I57" s="367"/>
      <c r="J57" s="367"/>
      <c r="K57" s="367"/>
      <c r="L57" s="367"/>
      <c r="M57" s="367"/>
      <c r="N57" s="367"/>
      <c r="O57" s="367"/>
      <c r="P57" s="367">
        <f t="shared" si="4"/>
        <v>8964</v>
      </c>
      <c r="Q57" s="389"/>
    </row>
    <row r="58" spans="1:17" ht="21.75">
      <c r="A58" s="349">
        <v>331300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>
        <f t="shared" si="4"/>
        <v>0</v>
      </c>
      <c r="Q58" s="389"/>
    </row>
    <row r="59" spans="1:17" ht="21.75">
      <c r="A59" s="349">
        <v>331400</v>
      </c>
      <c r="B59" s="367">
        <v>4080</v>
      </c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>
        <f t="shared" si="4"/>
        <v>4080</v>
      </c>
      <c r="Q59" s="389"/>
    </row>
    <row r="60" spans="1:17" ht="21.75">
      <c r="A60" s="349">
        <v>331500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>
        <f t="shared" si="4"/>
        <v>0</v>
      </c>
      <c r="Q60" s="389"/>
    </row>
    <row r="61" spans="1:17" ht="21.75">
      <c r="A61" s="349">
        <v>331600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>
        <f t="shared" si="4"/>
        <v>0</v>
      </c>
      <c r="Q61" s="389"/>
    </row>
    <row r="62" spans="1:17" ht="21.75">
      <c r="A62" s="349">
        <v>331700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>
        <f t="shared" si="4"/>
        <v>0</v>
      </c>
      <c r="Q62" s="389"/>
    </row>
    <row r="63" spans="1:17" ht="21.75">
      <c r="A63" s="53" t="s">
        <v>63</v>
      </c>
      <c r="B63" s="394">
        <f>SUM(B47:B62)</f>
        <v>4944</v>
      </c>
      <c r="C63" s="394"/>
      <c r="D63" s="394"/>
      <c r="E63" s="394"/>
      <c r="F63" s="394"/>
      <c r="G63" s="394"/>
      <c r="H63" s="394">
        <v>8100</v>
      </c>
      <c r="I63" s="394"/>
      <c r="J63" s="394"/>
      <c r="K63" s="394"/>
      <c r="L63" s="394"/>
      <c r="M63" s="394"/>
      <c r="N63" s="394"/>
      <c r="O63" s="394"/>
      <c r="P63" s="394">
        <f>SUM(P47:P62)</f>
        <v>13044</v>
      </c>
      <c r="Q63" s="389"/>
    </row>
    <row r="64" spans="1:17" ht="22.5" thickBot="1">
      <c r="A64" s="57" t="s">
        <v>64</v>
      </c>
      <c r="B64" s="392">
        <v>38396</v>
      </c>
      <c r="C64" s="392">
        <v>14140</v>
      </c>
      <c r="D64" s="392"/>
      <c r="E64" s="392"/>
      <c r="F64" s="392"/>
      <c r="G64" s="392"/>
      <c r="H64" s="392">
        <v>106905</v>
      </c>
      <c r="I64" s="392"/>
      <c r="J64" s="392"/>
      <c r="K64" s="392"/>
      <c r="L64" s="392"/>
      <c r="M64" s="392"/>
      <c r="N64" s="392"/>
      <c r="O64" s="392"/>
      <c r="P64" s="392">
        <f>SUM(B64:O64)</f>
        <v>159441</v>
      </c>
      <c r="Q64" s="389"/>
    </row>
    <row r="65" spans="1:17" ht="22.5" thickTop="1">
      <c r="A65" s="347">
        <v>340000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89"/>
    </row>
    <row r="66" spans="1:17" ht="21.75">
      <c r="A66" s="349">
        <v>340100</v>
      </c>
      <c r="B66" s="367">
        <v>17380.73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>
        <f>SUM(B66:O66)</f>
        <v>17380.73</v>
      </c>
      <c r="Q66" s="389"/>
    </row>
    <row r="67" spans="1:17" ht="21.75">
      <c r="A67" s="349">
        <v>340200</v>
      </c>
      <c r="B67" s="367">
        <v>884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>
        <f>SUM(B67:O67)</f>
        <v>884</v>
      </c>
      <c r="Q67" s="389"/>
    </row>
    <row r="68" spans="1:17" ht="21.75">
      <c r="A68" s="349">
        <v>340300</v>
      </c>
      <c r="B68" s="367">
        <v>629.16</v>
      </c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>
        <f>SUM(B68:O68)</f>
        <v>629.16</v>
      </c>
      <c r="Q68" s="389"/>
    </row>
    <row r="69" spans="1:17" ht="21.75">
      <c r="A69" s="349">
        <v>340400</v>
      </c>
      <c r="B69" s="367">
        <v>973</v>
      </c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>
        <f>SUM(B69:O69)</f>
        <v>973</v>
      </c>
      <c r="Q69" s="389"/>
    </row>
    <row r="70" spans="1:17" ht="21.75">
      <c r="A70" s="349">
        <v>340500</v>
      </c>
      <c r="B70" s="367">
        <v>4280</v>
      </c>
      <c r="C70" s="367">
        <v>1605</v>
      </c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>
        <f>SUM(B70:O70)</f>
        <v>5885</v>
      </c>
      <c r="Q70" s="389"/>
    </row>
    <row r="71" spans="1:17" ht="21.75">
      <c r="A71" s="53" t="s">
        <v>63</v>
      </c>
      <c r="B71" s="394">
        <f>SUM(B66:B70)</f>
        <v>24146.89</v>
      </c>
      <c r="C71" s="394">
        <f aca="true" t="shared" si="5" ref="C71:O71">SUM(C66:C70)</f>
        <v>1605</v>
      </c>
      <c r="D71" s="394">
        <f t="shared" si="5"/>
        <v>0</v>
      </c>
      <c r="E71" s="394">
        <f t="shared" si="5"/>
        <v>0</v>
      </c>
      <c r="F71" s="394">
        <f t="shared" si="5"/>
        <v>0</v>
      </c>
      <c r="G71" s="394">
        <f t="shared" si="5"/>
        <v>0</v>
      </c>
      <c r="H71" s="394">
        <f t="shared" si="5"/>
        <v>0</v>
      </c>
      <c r="I71" s="394">
        <f t="shared" si="5"/>
        <v>0</v>
      </c>
      <c r="J71" s="394">
        <f t="shared" si="5"/>
        <v>0</v>
      </c>
      <c r="K71" s="394">
        <f t="shared" si="5"/>
        <v>0</v>
      </c>
      <c r="L71" s="394">
        <f t="shared" si="5"/>
        <v>0</v>
      </c>
      <c r="M71" s="394">
        <f t="shared" si="5"/>
        <v>0</v>
      </c>
      <c r="N71" s="394">
        <f t="shared" si="5"/>
        <v>0</v>
      </c>
      <c r="O71" s="394">
        <f t="shared" si="5"/>
        <v>0</v>
      </c>
      <c r="P71" s="394">
        <f>SUM(P66:P70)</f>
        <v>25751.89</v>
      </c>
      <c r="Q71" s="389"/>
    </row>
    <row r="72" spans="1:17" ht="22.5" thickBot="1">
      <c r="A72" s="57" t="s">
        <v>64</v>
      </c>
      <c r="B72" s="392">
        <v>155054.29</v>
      </c>
      <c r="C72" s="392">
        <v>9630</v>
      </c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>
        <f>SUM(B72:O72)</f>
        <v>164684.29</v>
      </c>
      <c r="Q72" s="389"/>
    </row>
    <row r="73" spans="1:17" ht="22.5" thickTop="1">
      <c r="A73" s="347">
        <v>410000</v>
      </c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89"/>
    </row>
    <row r="74" spans="1:17" ht="21.75">
      <c r="A74" s="349">
        <v>410100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89"/>
    </row>
    <row r="75" spans="1:17" ht="21.75">
      <c r="A75" s="349">
        <v>410200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89"/>
    </row>
    <row r="76" spans="1:17" ht="21.75">
      <c r="A76" s="349">
        <v>410300</v>
      </c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89"/>
    </row>
    <row r="77" spans="1:17" ht="21.75">
      <c r="A77" s="349">
        <v>410400</v>
      </c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89"/>
    </row>
    <row r="78" spans="1:17" ht="21.75">
      <c r="A78" s="349">
        <v>410500</v>
      </c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89"/>
    </row>
    <row r="79" spans="1:17" ht="21.75">
      <c r="A79" s="349">
        <v>410600</v>
      </c>
      <c r="B79" s="367">
        <v>35000</v>
      </c>
      <c r="C79" s="367">
        <v>25000</v>
      </c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>
        <f>SUM(B79:O79)</f>
        <v>60000</v>
      </c>
      <c r="Q79" s="389"/>
    </row>
    <row r="80" spans="1:17" ht="21.75">
      <c r="A80" s="349">
        <v>410700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>
        <f aca="true" t="shared" si="6" ref="P80:P87">SUM(B80:O80)</f>
        <v>0</v>
      </c>
      <c r="Q80" s="389"/>
    </row>
    <row r="81" spans="1:17" ht="21.75">
      <c r="A81" s="349">
        <v>410900</v>
      </c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>
        <f t="shared" si="6"/>
        <v>0</v>
      </c>
      <c r="Q81" s="389"/>
    </row>
    <row r="82" spans="1:17" ht="21.75">
      <c r="A82" s="349">
        <v>411100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>
        <f t="shared" si="6"/>
        <v>0</v>
      </c>
      <c r="Q82" s="389"/>
    </row>
    <row r="83" spans="1:17" ht="21.75">
      <c r="A83" s="349">
        <v>411200</v>
      </c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>
        <f t="shared" si="6"/>
        <v>0</v>
      </c>
      <c r="Q83" s="389"/>
    </row>
    <row r="84" spans="1:17" ht="21.75">
      <c r="A84" s="349">
        <v>411300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>
        <f t="shared" si="6"/>
        <v>0</v>
      </c>
      <c r="Q84" s="389"/>
    </row>
    <row r="85" spans="1:17" ht="21.75">
      <c r="A85" s="349">
        <v>411600</v>
      </c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>
        <f t="shared" si="6"/>
        <v>0</v>
      </c>
      <c r="Q85" s="389"/>
    </row>
    <row r="86" spans="1:17" ht="21.75">
      <c r="A86" s="349">
        <v>411700</v>
      </c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>
        <f t="shared" si="6"/>
        <v>0</v>
      </c>
      <c r="Q86" s="389"/>
    </row>
    <row r="87" spans="1:17" ht="21.75">
      <c r="A87" s="349">
        <v>411800</v>
      </c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>
        <f t="shared" si="6"/>
        <v>0</v>
      </c>
      <c r="Q87" s="389"/>
    </row>
    <row r="88" spans="1:17" ht="21.75">
      <c r="A88" s="53" t="s">
        <v>63</v>
      </c>
      <c r="B88" s="394">
        <f>SUM(B74:B87)</f>
        <v>35000</v>
      </c>
      <c r="C88" s="394">
        <f aca="true" t="shared" si="7" ref="C88:O88">SUM(C74:C87)</f>
        <v>25000</v>
      </c>
      <c r="D88" s="394">
        <f t="shared" si="7"/>
        <v>0</v>
      </c>
      <c r="E88" s="394">
        <f t="shared" si="7"/>
        <v>0</v>
      </c>
      <c r="F88" s="394">
        <f t="shared" si="7"/>
        <v>0</v>
      </c>
      <c r="G88" s="394">
        <f t="shared" si="7"/>
        <v>0</v>
      </c>
      <c r="H88" s="394">
        <f t="shared" si="7"/>
        <v>0</v>
      </c>
      <c r="I88" s="394">
        <f t="shared" si="7"/>
        <v>0</v>
      </c>
      <c r="J88" s="394">
        <f t="shared" si="7"/>
        <v>0</v>
      </c>
      <c r="K88" s="394">
        <f t="shared" si="7"/>
        <v>0</v>
      </c>
      <c r="L88" s="394">
        <f t="shared" si="7"/>
        <v>0</v>
      </c>
      <c r="M88" s="394">
        <f t="shared" si="7"/>
        <v>0</v>
      </c>
      <c r="N88" s="394">
        <f t="shared" si="7"/>
        <v>0</v>
      </c>
      <c r="O88" s="394">
        <f t="shared" si="7"/>
        <v>0</v>
      </c>
      <c r="P88" s="394">
        <f>SUM(P79:P87)</f>
        <v>60000</v>
      </c>
      <c r="Q88" s="389"/>
    </row>
    <row r="89" spans="1:17" ht="22.5" thickBot="1">
      <c r="A89" s="57" t="s">
        <v>64</v>
      </c>
      <c r="B89" s="392">
        <v>35000</v>
      </c>
      <c r="C89" s="392">
        <v>25000</v>
      </c>
      <c r="D89" s="392"/>
      <c r="E89" s="392"/>
      <c r="F89" s="392"/>
      <c r="G89" s="392"/>
      <c r="H89" s="392">
        <v>85100</v>
      </c>
      <c r="I89" s="392"/>
      <c r="J89" s="392"/>
      <c r="K89" s="392"/>
      <c r="L89" s="392"/>
      <c r="M89" s="392"/>
      <c r="N89" s="392"/>
      <c r="O89" s="392"/>
      <c r="P89" s="392">
        <f>SUM(B89:O89)</f>
        <v>145100</v>
      </c>
      <c r="Q89" s="389"/>
    </row>
    <row r="90" spans="1:17" ht="22.5" thickTop="1">
      <c r="A90" s="347">
        <v>420000</v>
      </c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89"/>
    </row>
    <row r="91" spans="1:17" ht="21.75">
      <c r="A91" s="349">
        <v>420700</v>
      </c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89"/>
    </row>
    <row r="92" spans="1:17" ht="21.75">
      <c r="A92" s="349">
        <v>420900</v>
      </c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89"/>
    </row>
    <row r="93" spans="1:17" ht="21.75">
      <c r="A93" s="349">
        <v>421100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89"/>
    </row>
    <row r="94" spans="1:17" ht="21.75">
      <c r="A94" s="53" t="s">
        <v>63</v>
      </c>
      <c r="B94" s="394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89"/>
    </row>
    <row r="95" spans="1:17" ht="22.5" thickBot="1">
      <c r="A95" s="57" t="s">
        <v>64</v>
      </c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89"/>
    </row>
    <row r="96" spans="1:17" ht="22.5" thickTop="1">
      <c r="A96" s="347">
        <v>510000</v>
      </c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89"/>
    </row>
    <row r="97" spans="1:17" ht="21.75">
      <c r="A97" s="349">
        <v>510100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89"/>
    </row>
    <row r="98" spans="1:17" ht="21.75">
      <c r="A98" s="348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89"/>
    </row>
    <row r="99" spans="1:17" ht="21.75">
      <c r="A99" s="53" t="s">
        <v>63</v>
      </c>
      <c r="B99" s="394"/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89"/>
    </row>
    <row r="100" spans="1:17" ht="22.5" thickBot="1">
      <c r="A100" s="57" t="s">
        <v>64</v>
      </c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89"/>
    </row>
    <row r="101" spans="1:17" ht="22.5" thickTop="1">
      <c r="A101" s="347">
        <v>610000</v>
      </c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89"/>
    </row>
    <row r="102" spans="1:17" ht="21.75">
      <c r="A102" s="349">
        <v>610100</v>
      </c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>
        <f>SUM(B102:O102)</f>
        <v>0</v>
      </c>
      <c r="Q102" s="389"/>
    </row>
    <row r="103" spans="1:17" ht="21.75">
      <c r="A103" s="349">
        <v>610200</v>
      </c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>
        <f>SUM(B103:O103)</f>
        <v>0</v>
      </c>
      <c r="Q103" s="389"/>
    </row>
    <row r="104" spans="1:17" ht="21.75">
      <c r="A104" s="349">
        <v>610400</v>
      </c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>
        <f>SUM(B104:O104)</f>
        <v>0</v>
      </c>
      <c r="Q104" s="389"/>
    </row>
    <row r="105" spans="1:17" ht="21.75">
      <c r="A105" s="53" t="s">
        <v>63</v>
      </c>
      <c r="B105" s="400">
        <f>SUM(B102:B104)</f>
        <v>0</v>
      </c>
      <c r="C105" s="400">
        <f aca="true" t="shared" si="8" ref="C105:O105">SUM(C102:C104)</f>
        <v>0</v>
      </c>
      <c r="D105" s="400">
        <f t="shared" si="8"/>
        <v>0</v>
      </c>
      <c r="E105" s="400">
        <f t="shared" si="8"/>
        <v>0</v>
      </c>
      <c r="F105" s="400">
        <f t="shared" si="8"/>
        <v>0</v>
      </c>
      <c r="G105" s="400">
        <f t="shared" si="8"/>
        <v>0</v>
      </c>
      <c r="H105" s="400">
        <f t="shared" si="8"/>
        <v>0</v>
      </c>
      <c r="I105" s="400">
        <f t="shared" si="8"/>
        <v>0</v>
      </c>
      <c r="J105" s="400">
        <f t="shared" si="8"/>
        <v>0</v>
      </c>
      <c r="K105" s="400">
        <f t="shared" si="8"/>
        <v>0</v>
      </c>
      <c r="L105" s="400">
        <f t="shared" si="8"/>
        <v>0</v>
      </c>
      <c r="M105" s="400">
        <f t="shared" si="8"/>
        <v>0</v>
      </c>
      <c r="N105" s="400">
        <f t="shared" si="8"/>
        <v>0</v>
      </c>
      <c r="O105" s="400">
        <f t="shared" si="8"/>
        <v>0</v>
      </c>
      <c r="P105" s="400">
        <f>SUM(P102:P104)</f>
        <v>0</v>
      </c>
      <c r="Q105" s="389"/>
    </row>
    <row r="106" spans="1:17" ht="22.5" thickBot="1">
      <c r="A106" s="57" t="s">
        <v>64</v>
      </c>
      <c r="B106" s="401"/>
      <c r="C106" s="401"/>
      <c r="D106" s="401"/>
      <c r="E106" s="401"/>
      <c r="F106" s="401"/>
      <c r="G106" s="401">
        <v>1700000</v>
      </c>
      <c r="H106" s="401"/>
      <c r="I106" s="401"/>
      <c r="J106" s="401"/>
      <c r="K106" s="401"/>
      <c r="L106" s="401"/>
      <c r="M106" s="401">
        <v>119000</v>
      </c>
      <c r="N106" s="401"/>
      <c r="O106" s="401"/>
      <c r="P106" s="401">
        <f>SUM(B106:O106)</f>
        <v>1819000</v>
      </c>
      <c r="Q106" s="389"/>
    </row>
    <row r="107" spans="1:17" ht="22.5" thickTop="1">
      <c r="A107" s="3"/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95" t="s">
        <v>63</v>
      </c>
      <c r="O107" s="496"/>
      <c r="P107" s="407">
        <f>P11+P28+P36+P44+P63+P71+P88+P94+P99+P105</f>
        <v>1408649.64</v>
      </c>
      <c r="Q107" s="389"/>
    </row>
    <row r="108" spans="1:17" ht="22.5" thickBot="1">
      <c r="A108" s="3"/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97" t="s">
        <v>64</v>
      </c>
      <c r="O108" s="498"/>
      <c r="P108" s="408">
        <f>P12+P29+P37+P45+P64+P72+P89+P95+P100+P106</f>
        <v>9166292.190000001</v>
      </c>
      <c r="Q108" s="389"/>
    </row>
    <row r="109" spans="1:17" ht="22.5" thickTop="1">
      <c r="A109" s="3"/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389"/>
    </row>
    <row r="110" spans="1:17" ht="21.75">
      <c r="A110" s="3"/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389"/>
    </row>
    <row r="111" spans="1:17" ht="21.75">
      <c r="A111" s="3"/>
      <c r="B111" s="403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389"/>
    </row>
    <row r="112" spans="1:17" ht="21.75">
      <c r="A112" s="3"/>
      <c r="B112" s="403"/>
      <c r="C112" s="403"/>
      <c r="D112" s="403"/>
      <c r="E112" s="403"/>
      <c r="F112" s="403"/>
      <c r="G112" s="403"/>
      <c r="H112" s="403"/>
      <c r="I112" s="403"/>
      <c r="J112" s="403"/>
      <c r="K112" s="422"/>
      <c r="L112" s="422" t="s">
        <v>155</v>
      </c>
      <c r="M112" s="403"/>
      <c r="N112" s="403"/>
      <c r="O112" s="403"/>
      <c r="P112" s="403"/>
      <c r="Q112" s="389"/>
    </row>
    <row r="113" spans="1:17" ht="21.75">
      <c r="A113" s="3"/>
      <c r="B113" s="499" t="s">
        <v>331</v>
      </c>
      <c r="C113" s="499"/>
      <c r="D113" s="403"/>
      <c r="E113" s="403"/>
      <c r="F113" s="499" t="s">
        <v>325</v>
      </c>
      <c r="G113" s="499"/>
      <c r="H113" s="499"/>
      <c r="I113" s="403"/>
      <c r="J113" s="403"/>
      <c r="K113" s="403"/>
      <c r="L113" s="499" t="s">
        <v>332</v>
      </c>
      <c r="M113" s="499"/>
      <c r="N113" s="499"/>
      <c r="O113" s="403"/>
      <c r="P113" s="403"/>
      <c r="Q113" s="389"/>
    </row>
    <row r="114" spans="1:17" ht="21.75">
      <c r="A114" s="3"/>
      <c r="B114" s="499" t="s">
        <v>67</v>
      </c>
      <c r="C114" s="499"/>
      <c r="D114" s="403"/>
      <c r="E114" s="403"/>
      <c r="F114" s="499" t="s">
        <v>153</v>
      </c>
      <c r="G114" s="499"/>
      <c r="H114" s="499"/>
      <c r="I114" s="403"/>
      <c r="J114" s="403"/>
      <c r="K114" s="403"/>
      <c r="L114" s="499" t="s">
        <v>68</v>
      </c>
      <c r="M114" s="499"/>
      <c r="N114" s="499"/>
      <c r="O114" s="403"/>
      <c r="P114" s="403"/>
      <c r="Q114" s="389"/>
    </row>
    <row r="115" spans="1:16" ht="21.75">
      <c r="A115" s="3"/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</row>
    <row r="116" spans="1:16" ht="21.75">
      <c r="A116" s="3"/>
      <c r="B116" s="403"/>
      <c r="C116" s="403"/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</row>
    <row r="117" spans="1:16" ht="21.75">
      <c r="A117" s="3"/>
      <c r="B117" s="403"/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</row>
    <row r="118" spans="1:16" ht="21.75">
      <c r="A118" s="3"/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</row>
    <row r="119" spans="1:16" ht="21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21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21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21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21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21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21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21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7" ht="21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8" ht="21.75">
      <c r="A129" s="490"/>
      <c r="B129" s="490"/>
      <c r="C129" s="490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  <c r="P129" s="490"/>
      <c r="Q129" s="253"/>
      <c r="R129" s="3"/>
    </row>
    <row r="130" spans="1:18" ht="21.75">
      <c r="A130" s="490"/>
      <c r="B130" s="490"/>
      <c r="C130" s="490"/>
      <c r="D130" s="490"/>
      <c r="E130" s="490"/>
      <c r="F130" s="490"/>
      <c r="G130" s="490"/>
      <c r="H130" s="490"/>
      <c r="I130" s="490"/>
      <c r="J130" s="490"/>
      <c r="K130" s="490"/>
      <c r="L130" s="490"/>
      <c r="M130" s="490"/>
      <c r="N130" s="490"/>
      <c r="O130" s="490"/>
      <c r="P130" s="490"/>
      <c r="Q130" s="3"/>
      <c r="R130" s="3"/>
    </row>
    <row r="131" spans="1:18" ht="21.75">
      <c r="A131" s="360"/>
      <c r="B131" s="489"/>
      <c r="C131" s="489"/>
      <c r="D131" s="489"/>
      <c r="E131" s="489"/>
      <c r="F131" s="489"/>
      <c r="G131" s="489"/>
      <c r="H131" s="489"/>
      <c r="I131" s="489"/>
      <c r="J131" s="76"/>
      <c r="K131" s="489"/>
      <c r="L131" s="489"/>
      <c r="M131" s="489"/>
      <c r="N131" s="76"/>
      <c r="O131" s="76"/>
      <c r="P131" s="75"/>
      <c r="Q131" s="3"/>
      <c r="R131" s="3"/>
    </row>
    <row r="132" spans="1:18" ht="21.75">
      <c r="A132" s="361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362"/>
      <c r="Q132" s="3"/>
      <c r="R132" s="3"/>
    </row>
    <row r="133" spans="1:18" ht="21.75">
      <c r="A133" s="36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1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1.7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1.7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1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.75">
      <c r="A139" s="36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1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1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1.7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1.7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1.7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1.75">
      <c r="A145" s="364"/>
      <c r="B145" s="364"/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"/>
      <c r="R145" s="3"/>
    </row>
    <row r="146" spans="1:18" ht="21.75">
      <c r="A146" s="364"/>
      <c r="B146" s="364"/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"/>
      <c r="R146" s="3"/>
    </row>
    <row r="147" spans="1:18" ht="21.75">
      <c r="A147" s="36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1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1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1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1.75">
      <c r="A152" s="364"/>
      <c r="B152" s="364"/>
      <c r="C152" s="364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"/>
      <c r="R152" s="3"/>
    </row>
    <row r="153" spans="1:18" ht="21.75">
      <c r="A153" s="364"/>
      <c r="B153" s="364"/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"/>
      <c r="R153" s="3"/>
    </row>
    <row r="154" spans="1:18" ht="21.75">
      <c r="A154" s="490"/>
      <c r="B154" s="490"/>
      <c r="C154" s="490"/>
      <c r="D154" s="490"/>
      <c r="E154" s="490"/>
      <c r="F154" s="490"/>
      <c r="G154" s="490"/>
      <c r="H154" s="490"/>
      <c r="I154" s="490"/>
      <c r="J154" s="490"/>
      <c r="K154" s="490"/>
      <c r="L154" s="490"/>
      <c r="M154" s="490"/>
      <c r="N154" s="490"/>
      <c r="O154" s="490"/>
      <c r="P154" s="490"/>
      <c r="Q154" s="253"/>
      <c r="R154" s="3"/>
    </row>
    <row r="155" spans="1:18" ht="21.75">
      <c r="A155" s="490"/>
      <c r="B155" s="490"/>
      <c r="C155" s="490"/>
      <c r="D155" s="490"/>
      <c r="E155" s="490"/>
      <c r="F155" s="490"/>
      <c r="G155" s="490"/>
      <c r="H155" s="490"/>
      <c r="I155" s="490"/>
      <c r="J155" s="490"/>
      <c r="K155" s="490"/>
      <c r="L155" s="490"/>
      <c r="M155" s="490"/>
      <c r="N155" s="490"/>
      <c r="O155" s="490"/>
      <c r="P155" s="490"/>
      <c r="Q155" s="3"/>
      <c r="R155" s="3"/>
    </row>
    <row r="156" spans="1:18" ht="21.75">
      <c r="A156" s="360"/>
      <c r="B156" s="489"/>
      <c r="C156" s="489"/>
      <c r="D156" s="489"/>
      <c r="E156" s="489"/>
      <c r="F156" s="489"/>
      <c r="G156" s="489"/>
      <c r="H156" s="489"/>
      <c r="I156" s="489"/>
      <c r="J156" s="76"/>
      <c r="K156" s="489"/>
      <c r="L156" s="489"/>
      <c r="M156" s="489"/>
      <c r="N156" s="76"/>
      <c r="O156" s="76"/>
      <c r="P156" s="75"/>
      <c r="Q156" s="3"/>
      <c r="R156" s="3"/>
    </row>
    <row r="157" spans="1:18" ht="21.75">
      <c r="A157" s="361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362"/>
      <c r="Q157" s="3"/>
      <c r="R157" s="3"/>
    </row>
    <row r="158" spans="1:18" ht="21.75">
      <c r="A158" s="36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1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1.7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1.7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.7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1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1.75">
      <c r="A164" s="36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1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1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1.7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1.7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.7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.75">
      <c r="A170" s="364"/>
      <c r="B170" s="364"/>
      <c r="C170" s="364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  <c r="O170" s="364"/>
      <c r="P170" s="364"/>
      <c r="Q170" s="3"/>
      <c r="R170" s="3"/>
    </row>
    <row r="171" spans="1:18" ht="21.75">
      <c r="A171" s="364"/>
      <c r="B171" s="364"/>
      <c r="C171" s="364"/>
      <c r="D171" s="364"/>
      <c r="E171" s="364"/>
      <c r="F171" s="364"/>
      <c r="G171" s="364"/>
      <c r="H171" s="364"/>
      <c r="I171" s="364"/>
      <c r="J171" s="364"/>
      <c r="K171" s="364"/>
      <c r="L171" s="364"/>
      <c r="M171" s="364"/>
      <c r="N171" s="364"/>
      <c r="O171" s="364"/>
      <c r="P171" s="364"/>
      <c r="Q171" s="3"/>
      <c r="R171" s="3"/>
    </row>
    <row r="172" spans="1:18" ht="21.75">
      <c r="A172" s="36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1.7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1.7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1.7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1.7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1.75">
      <c r="A177" s="364"/>
      <c r="B177" s="364"/>
      <c r="C177" s="364"/>
      <c r="D177" s="364"/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  <c r="O177" s="364"/>
      <c r="P177" s="364"/>
      <c r="Q177" s="3"/>
      <c r="R177" s="3"/>
    </row>
    <row r="178" spans="1:18" ht="21.75">
      <c r="A178" s="364"/>
      <c r="B178" s="364"/>
      <c r="C178" s="364"/>
      <c r="D178" s="364"/>
      <c r="E178" s="364"/>
      <c r="F178" s="364"/>
      <c r="G178" s="364"/>
      <c r="H178" s="364"/>
      <c r="I178" s="364"/>
      <c r="J178" s="364"/>
      <c r="K178" s="364"/>
      <c r="L178" s="364"/>
      <c r="M178" s="364"/>
      <c r="N178" s="364"/>
      <c r="O178" s="364"/>
      <c r="P178" s="364"/>
      <c r="Q178" s="3"/>
      <c r="R178" s="3"/>
    </row>
    <row r="179" spans="1:18" ht="21.75">
      <c r="A179" s="488"/>
      <c r="B179" s="488"/>
      <c r="C179" s="488"/>
      <c r="D179" s="488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253"/>
      <c r="R179" s="3"/>
    </row>
    <row r="180" spans="1:18" ht="21.75">
      <c r="A180" s="488"/>
      <c r="B180" s="488"/>
      <c r="C180" s="488"/>
      <c r="D180" s="488"/>
      <c r="E180" s="488"/>
      <c r="F180" s="488"/>
      <c r="G180" s="488"/>
      <c r="H180" s="488"/>
      <c r="I180" s="488"/>
      <c r="J180" s="488"/>
      <c r="K180" s="488"/>
      <c r="L180" s="488"/>
      <c r="M180" s="488"/>
      <c r="N180" s="488"/>
      <c r="O180" s="488"/>
      <c r="P180" s="488"/>
      <c r="Q180" s="3"/>
      <c r="R180" s="3"/>
    </row>
    <row r="181" spans="1:18" ht="21.75">
      <c r="A181" s="488"/>
      <c r="B181" s="488"/>
      <c r="C181" s="488"/>
      <c r="D181" s="488"/>
      <c r="E181" s="488"/>
      <c r="F181" s="488"/>
      <c r="G181" s="488"/>
      <c r="H181" s="488"/>
      <c r="I181" s="488"/>
      <c r="J181" s="488"/>
      <c r="K181" s="488"/>
      <c r="L181" s="488"/>
      <c r="M181" s="488"/>
      <c r="N181" s="488"/>
      <c r="O181" s="488"/>
      <c r="P181" s="488"/>
      <c r="Q181" s="3"/>
      <c r="R181" s="3"/>
    </row>
    <row r="182" spans="1:18" ht="21.75">
      <c r="A182" s="353"/>
      <c r="B182" s="353"/>
      <c r="C182" s="353"/>
      <c r="D182" s="353"/>
      <c r="E182" s="353"/>
      <c r="F182" s="353"/>
      <c r="G182" s="488"/>
      <c r="H182" s="488"/>
      <c r="I182" s="488"/>
      <c r="J182" s="488"/>
      <c r="K182" s="353"/>
      <c r="L182" s="353"/>
      <c r="M182" s="353"/>
      <c r="N182" s="353"/>
      <c r="O182" s="353"/>
      <c r="P182" s="353"/>
      <c r="Q182" s="3"/>
      <c r="R182" s="3"/>
    </row>
    <row r="183" spans="1:18" ht="21.75">
      <c r="A183" s="353"/>
      <c r="B183" s="353"/>
      <c r="C183" s="353"/>
      <c r="D183" s="353"/>
      <c r="E183" s="353"/>
      <c r="F183" s="353"/>
      <c r="G183" s="488"/>
      <c r="H183" s="488"/>
      <c r="I183" s="488"/>
      <c r="J183" s="488"/>
      <c r="K183" s="353"/>
      <c r="L183" s="353"/>
      <c r="M183" s="353"/>
      <c r="N183" s="353"/>
      <c r="O183" s="353"/>
      <c r="P183" s="353"/>
      <c r="Q183" s="3"/>
      <c r="R183" s="3"/>
    </row>
    <row r="184" spans="1:18" ht="21.75">
      <c r="A184" s="360"/>
      <c r="B184" s="489"/>
      <c r="C184" s="489"/>
      <c r="D184" s="489"/>
      <c r="E184" s="489"/>
      <c r="F184" s="489"/>
      <c r="G184" s="489"/>
      <c r="H184" s="489"/>
      <c r="I184" s="489"/>
      <c r="J184" s="76"/>
      <c r="K184" s="489"/>
      <c r="L184" s="489"/>
      <c r="M184" s="489"/>
      <c r="N184" s="76"/>
      <c r="O184" s="76"/>
      <c r="P184" s="75"/>
      <c r="Q184" s="3"/>
      <c r="R184" s="3"/>
    </row>
    <row r="185" spans="1:18" ht="21.75">
      <c r="A185" s="361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362"/>
      <c r="Q185" s="3"/>
      <c r="R185" s="3"/>
    </row>
    <row r="186" spans="1:18" ht="21.75">
      <c r="A186" s="36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1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1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1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1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1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1.7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1.7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1.7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1.75">
      <c r="A195" s="36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1.75">
      <c r="A196" s="36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1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1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1.7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1.7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1.7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1.75">
      <c r="A202" s="364"/>
      <c r="B202" s="364"/>
      <c r="C202" s="364"/>
      <c r="D202" s="364"/>
      <c r="E202" s="364"/>
      <c r="F202" s="364"/>
      <c r="G202" s="364"/>
      <c r="H202" s="364"/>
      <c r="I202" s="364"/>
      <c r="J202" s="364"/>
      <c r="K202" s="364"/>
      <c r="L202" s="364"/>
      <c r="M202" s="364"/>
      <c r="N202" s="364"/>
      <c r="O202" s="364"/>
      <c r="P202" s="364"/>
      <c r="Q202" s="3"/>
      <c r="R202" s="3"/>
    </row>
    <row r="203" spans="1:18" ht="21.75">
      <c r="A203" s="364"/>
      <c r="B203" s="364"/>
      <c r="C203" s="364"/>
      <c r="D203" s="364"/>
      <c r="E203" s="364"/>
      <c r="F203" s="364"/>
      <c r="G203" s="364"/>
      <c r="H203" s="364"/>
      <c r="I203" s="364"/>
      <c r="J203" s="364"/>
      <c r="K203" s="364"/>
      <c r="L203" s="364"/>
      <c r="M203" s="364"/>
      <c r="N203" s="364"/>
      <c r="O203" s="364"/>
      <c r="P203" s="364"/>
      <c r="Q203" s="3"/>
      <c r="R203" s="3"/>
    </row>
    <row r="204" spans="1:18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1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1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1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1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1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1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1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1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1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1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1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1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1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1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1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1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1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1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1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1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1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1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1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1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1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1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1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1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1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1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1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1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1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1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1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1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7" ht="21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1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21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21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21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21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21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21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1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21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1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21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21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21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21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21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21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21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21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1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21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21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21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21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21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21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21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21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21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21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</sheetData>
  <sheetProtection/>
  <mergeCells count="39">
    <mergeCell ref="N107:O107"/>
    <mergeCell ref="N108:O108"/>
    <mergeCell ref="L113:N113"/>
    <mergeCell ref="B113:C113"/>
    <mergeCell ref="B114:C114"/>
    <mergeCell ref="F113:H113"/>
    <mergeCell ref="F114:H114"/>
    <mergeCell ref="L114:N114"/>
    <mergeCell ref="A1:P1"/>
    <mergeCell ref="A2:P2"/>
    <mergeCell ref="B3:C3"/>
    <mergeCell ref="D3:E3"/>
    <mergeCell ref="F3:G3"/>
    <mergeCell ref="H3:I3"/>
    <mergeCell ref="K3:M3"/>
    <mergeCell ref="A129:P129"/>
    <mergeCell ref="A130:P130"/>
    <mergeCell ref="B131:C131"/>
    <mergeCell ref="D131:E131"/>
    <mergeCell ref="F131:G131"/>
    <mergeCell ref="H131:I131"/>
    <mergeCell ref="K131:M131"/>
    <mergeCell ref="A154:P154"/>
    <mergeCell ref="A155:P155"/>
    <mergeCell ref="B156:C156"/>
    <mergeCell ref="D156:E156"/>
    <mergeCell ref="F156:G156"/>
    <mergeCell ref="H156:I156"/>
    <mergeCell ref="K156:M156"/>
    <mergeCell ref="A179:P179"/>
    <mergeCell ref="A180:P180"/>
    <mergeCell ref="A181:P181"/>
    <mergeCell ref="G182:J182"/>
    <mergeCell ref="G183:J183"/>
    <mergeCell ref="B184:C184"/>
    <mergeCell ref="D184:E184"/>
    <mergeCell ref="F184:G184"/>
    <mergeCell ref="H184:I184"/>
    <mergeCell ref="K184:M184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6"/>
  <sheetViews>
    <sheetView zoomScalePageLayoutView="0" workbookViewId="0" topLeftCell="A1">
      <selection activeCell="G34" sqref="G34"/>
    </sheetView>
  </sheetViews>
  <sheetFormatPr defaultColWidth="9.140625" defaultRowHeight="21.75"/>
  <cols>
    <col min="1" max="1" width="11.00390625" style="0" customWidth="1"/>
    <col min="2" max="2" width="10.28125" style="0" customWidth="1"/>
    <col min="3" max="3" width="8.8515625" style="0" customWidth="1"/>
    <col min="4" max="4" width="9.140625" style="0" customWidth="1"/>
    <col min="5" max="5" width="9.00390625" style="0" customWidth="1"/>
    <col min="6" max="6" width="9.140625" style="0" customWidth="1"/>
    <col min="7" max="7" width="9.7109375" style="0" customWidth="1"/>
    <col min="8" max="9" width="9.2812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9.421875" style="0" customWidth="1"/>
    <col min="14" max="14" width="8.7109375" style="0" customWidth="1"/>
    <col min="15" max="15" width="11.00390625" style="0" customWidth="1"/>
    <col min="16" max="16" width="11.57421875" style="0" customWidth="1"/>
    <col min="18" max="18" width="15.00390625" style="0" customWidth="1"/>
  </cols>
  <sheetData>
    <row r="1" spans="1:18" ht="21.75">
      <c r="A1" s="491" t="s">
        <v>355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344" t="s">
        <v>309</v>
      </c>
      <c r="R1">
        <v>1</v>
      </c>
    </row>
    <row r="2" spans="1:16" ht="21.75">
      <c r="A2" s="491" t="s">
        <v>329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ht="21.75">
      <c r="A3" s="116" t="s">
        <v>60</v>
      </c>
      <c r="B3" s="492" t="s">
        <v>69</v>
      </c>
      <c r="C3" s="493"/>
      <c r="D3" s="492" t="s">
        <v>70</v>
      </c>
      <c r="E3" s="493"/>
      <c r="F3" s="492" t="s">
        <v>71</v>
      </c>
      <c r="G3" s="494"/>
      <c r="H3" s="492" t="s">
        <v>72</v>
      </c>
      <c r="I3" s="493"/>
      <c r="J3" s="55" t="s">
        <v>74</v>
      </c>
      <c r="K3" s="492" t="s">
        <v>76</v>
      </c>
      <c r="L3" s="494"/>
      <c r="M3" s="493"/>
      <c r="N3" s="56" t="s">
        <v>79</v>
      </c>
      <c r="O3" s="56" t="s">
        <v>81</v>
      </c>
      <c r="P3" s="117" t="s">
        <v>61</v>
      </c>
    </row>
    <row r="4" spans="1:16" ht="21.75">
      <c r="A4" s="354" t="s">
        <v>62</v>
      </c>
      <c r="B4" s="355" t="s">
        <v>83</v>
      </c>
      <c r="C4" s="355" t="s">
        <v>84</v>
      </c>
      <c r="D4" s="355" t="s">
        <v>159</v>
      </c>
      <c r="E4" s="355" t="s">
        <v>169</v>
      </c>
      <c r="F4" s="355" t="s">
        <v>160</v>
      </c>
      <c r="G4" s="355" t="s">
        <v>111</v>
      </c>
      <c r="H4" s="355" t="s">
        <v>73</v>
      </c>
      <c r="I4" s="355" t="s">
        <v>101</v>
      </c>
      <c r="J4" s="355" t="s">
        <v>75</v>
      </c>
      <c r="K4" s="355" t="s">
        <v>178</v>
      </c>
      <c r="L4" s="355" t="s">
        <v>77</v>
      </c>
      <c r="M4" s="355" t="s">
        <v>78</v>
      </c>
      <c r="N4" s="355" t="s">
        <v>80</v>
      </c>
      <c r="O4" s="355" t="s">
        <v>82</v>
      </c>
      <c r="P4" s="356"/>
    </row>
    <row r="5" spans="1:17" ht="24">
      <c r="A5" s="358">
        <v>100000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8"/>
      <c r="Q5" s="389"/>
    </row>
    <row r="6" spans="1:17" ht="23.25">
      <c r="A6" s="359">
        <v>110300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413">
        <v>1635</v>
      </c>
      <c r="P6" s="413">
        <v>1635</v>
      </c>
      <c r="Q6" s="389"/>
    </row>
    <row r="7" spans="1:17" ht="23.25">
      <c r="A7" s="359">
        <v>110700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413">
        <v>1008200</v>
      </c>
      <c r="P7" s="413">
        <v>1008200</v>
      </c>
      <c r="Q7" s="389"/>
    </row>
    <row r="8" spans="1:17" ht="23.25">
      <c r="A8" s="385">
        <v>110800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414">
        <v>147200</v>
      </c>
      <c r="P8" s="414">
        <v>147200</v>
      </c>
      <c r="Q8" s="389"/>
    </row>
    <row r="9" spans="1:17" ht="21.75">
      <c r="A9" s="357" t="s">
        <v>63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>
        <f>SUM(O6:O8)</f>
        <v>1157035</v>
      </c>
      <c r="P9" s="391">
        <f>SUM(P6:P8)</f>
        <v>1157035</v>
      </c>
      <c r="Q9" s="389"/>
    </row>
    <row r="10" spans="1:17" ht="22.5" thickBot="1">
      <c r="A10" s="57" t="s">
        <v>64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>
        <v>6642310</v>
      </c>
      <c r="P10" s="392">
        <v>6642310</v>
      </c>
      <c r="Q10" s="389"/>
    </row>
    <row r="11" spans="1:17" ht="22.5" thickTop="1">
      <c r="A11" s="347">
        <v>220000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>
        <f>B11+C11+D11+E11+F11+G11+H11+I11+J11+K11+L11+M11+N11+O11</f>
        <v>0</v>
      </c>
      <c r="Q11" s="389"/>
    </row>
    <row r="12" spans="1:17" ht="21.75">
      <c r="A12" s="349">
        <v>220100</v>
      </c>
      <c r="B12" s="367"/>
      <c r="C12" s="367"/>
      <c r="D12" s="367"/>
      <c r="E12" s="367"/>
      <c r="F12" s="367"/>
      <c r="G12" s="367">
        <v>17690</v>
      </c>
      <c r="H12" s="367"/>
      <c r="I12" s="367"/>
      <c r="J12" s="367"/>
      <c r="K12" s="367"/>
      <c r="L12" s="367"/>
      <c r="M12" s="367"/>
      <c r="N12" s="367"/>
      <c r="O12" s="367"/>
      <c r="P12" s="367">
        <f>B12+C12+D12+E12+F12+G12+H12+I12+J12+K12+L12+M12+N12+O12</f>
        <v>17690</v>
      </c>
      <c r="Q12" s="389"/>
    </row>
    <row r="13" spans="1:17" ht="21.75">
      <c r="A13" s="349">
        <v>220700</v>
      </c>
      <c r="B13" s="367"/>
      <c r="C13" s="367"/>
      <c r="D13" s="367"/>
      <c r="E13" s="367"/>
      <c r="F13" s="367"/>
      <c r="G13" s="367">
        <v>32700</v>
      </c>
      <c r="H13" s="367"/>
      <c r="I13" s="367"/>
      <c r="J13" s="367"/>
      <c r="K13" s="367"/>
      <c r="L13" s="367"/>
      <c r="M13" s="367"/>
      <c r="N13" s="367"/>
      <c r="O13" s="367"/>
      <c r="P13" s="367">
        <f>B13+C13+D13+E13+F13+G13+H13+I13+J13+K13+L13+M13+N13+O13</f>
        <v>32700</v>
      </c>
      <c r="Q13" s="389"/>
    </row>
    <row r="14" spans="1:17" ht="21.75">
      <c r="A14" s="1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389"/>
    </row>
    <row r="15" spans="1:17" ht="21.75">
      <c r="A15" s="53" t="s">
        <v>63</v>
      </c>
      <c r="B15" s="400">
        <f aca="true" t="shared" si="0" ref="B15:P15">SUM(B11:B13)</f>
        <v>0</v>
      </c>
      <c r="C15" s="400">
        <f t="shared" si="0"/>
        <v>0</v>
      </c>
      <c r="D15" s="400">
        <f t="shared" si="0"/>
        <v>0</v>
      </c>
      <c r="E15" s="400">
        <f t="shared" si="0"/>
        <v>0</v>
      </c>
      <c r="F15" s="400">
        <f t="shared" si="0"/>
        <v>0</v>
      </c>
      <c r="G15" s="400">
        <f t="shared" si="0"/>
        <v>50390</v>
      </c>
      <c r="H15" s="400">
        <f t="shared" si="0"/>
        <v>0</v>
      </c>
      <c r="I15" s="400">
        <f t="shared" si="0"/>
        <v>0</v>
      </c>
      <c r="J15" s="400">
        <f t="shared" si="0"/>
        <v>0</v>
      </c>
      <c r="K15" s="400">
        <f t="shared" si="0"/>
        <v>0</v>
      </c>
      <c r="L15" s="400">
        <f t="shared" si="0"/>
        <v>0</v>
      </c>
      <c r="M15" s="400">
        <f t="shared" si="0"/>
        <v>0</v>
      </c>
      <c r="N15" s="400">
        <f t="shared" si="0"/>
        <v>0</v>
      </c>
      <c r="O15" s="400">
        <f t="shared" si="0"/>
        <v>0</v>
      </c>
      <c r="P15" s="400">
        <f t="shared" si="0"/>
        <v>50390</v>
      </c>
      <c r="Q15" s="389"/>
    </row>
    <row r="16" spans="1:17" ht="22.5" thickBot="1">
      <c r="A16" s="57" t="s">
        <v>64</v>
      </c>
      <c r="B16" s="401"/>
      <c r="C16" s="401"/>
      <c r="D16" s="401"/>
      <c r="E16" s="401"/>
      <c r="F16" s="401"/>
      <c r="G16" s="401">
        <v>510840</v>
      </c>
      <c r="H16" s="401"/>
      <c r="I16" s="401"/>
      <c r="J16" s="401"/>
      <c r="K16" s="401"/>
      <c r="L16" s="401"/>
      <c r="M16" s="401"/>
      <c r="N16" s="401"/>
      <c r="O16" s="401"/>
      <c r="P16" s="401">
        <f>B16+C16+D16+E16+F16+G16+H16+I16+J16+K16+L16+M16+N16+O16</f>
        <v>510840</v>
      </c>
      <c r="Q16" s="389"/>
    </row>
    <row r="17" spans="1:17" ht="22.5" thickTop="1">
      <c r="A17" s="351">
        <v>310000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89"/>
    </row>
    <row r="18" spans="1:17" ht="21.75">
      <c r="A18" s="349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89"/>
    </row>
    <row r="19" spans="1:17" ht="21.75">
      <c r="A19" s="350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67"/>
      <c r="Q19" s="389"/>
    </row>
    <row r="20" spans="1:17" ht="21.75">
      <c r="A20" s="53" t="s">
        <v>63</v>
      </c>
      <c r="B20" s="394">
        <f aca="true" t="shared" si="1" ref="B20:P20">SUM(B18:B19)</f>
        <v>0</v>
      </c>
      <c r="C20" s="394">
        <f t="shared" si="1"/>
        <v>0</v>
      </c>
      <c r="D20" s="394">
        <f t="shared" si="1"/>
        <v>0</v>
      </c>
      <c r="E20" s="394">
        <f t="shared" si="1"/>
        <v>0</v>
      </c>
      <c r="F20" s="394">
        <f t="shared" si="1"/>
        <v>0</v>
      </c>
      <c r="G20" s="394">
        <f t="shared" si="1"/>
        <v>0</v>
      </c>
      <c r="H20" s="394">
        <f t="shared" si="1"/>
        <v>0</v>
      </c>
      <c r="I20" s="394">
        <f t="shared" si="1"/>
        <v>0</v>
      </c>
      <c r="J20" s="394">
        <f t="shared" si="1"/>
        <v>0</v>
      </c>
      <c r="K20" s="394">
        <f t="shared" si="1"/>
        <v>0</v>
      </c>
      <c r="L20" s="394">
        <f t="shared" si="1"/>
        <v>0</v>
      </c>
      <c r="M20" s="394">
        <f t="shared" si="1"/>
        <v>0</v>
      </c>
      <c r="N20" s="394">
        <f t="shared" si="1"/>
        <v>0</v>
      </c>
      <c r="O20" s="394">
        <f t="shared" si="1"/>
        <v>0</v>
      </c>
      <c r="P20" s="394">
        <f t="shared" si="1"/>
        <v>0</v>
      </c>
      <c r="Q20" s="389"/>
    </row>
    <row r="21" spans="1:17" ht="22.5" thickBot="1">
      <c r="A21" s="57" t="s">
        <v>64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>
        <f>SUM(B21:O21)</f>
        <v>0</v>
      </c>
      <c r="Q21" s="389"/>
    </row>
    <row r="22" spans="1:17" ht="22.5" thickTop="1">
      <c r="A22" s="351">
        <v>320000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389"/>
    </row>
    <row r="23" spans="1:17" ht="21.75">
      <c r="A23" s="349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>
        <f>SUM(B23:O23)</f>
        <v>0</v>
      </c>
      <c r="Q23" s="389"/>
    </row>
    <row r="24" spans="1:17" ht="21.75">
      <c r="A24" s="3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>
        <f>SUM(B24:O24)</f>
        <v>0</v>
      </c>
      <c r="Q24" s="389"/>
    </row>
    <row r="25" spans="1:17" ht="21.75">
      <c r="A25" s="349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>
        <f>SUM(B25:O25)</f>
        <v>0</v>
      </c>
      <c r="Q25" s="389"/>
    </row>
    <row r="26" spans="1:17" ht="21.75">
      <c r="A26" s="53" t="s">
        <v>63</v>
      </c>
      <c r="B26" s="394">
        <f aca="true" t="shared" si="2" ref="B26:P26">SUM(B23:B25)</f>
        <v>0</v>
      </c>
      <c r="C26" s="394">
        <f t="shared" si="2"/>
        <v>0</v>
      </c>
      <c r="D26" s="394">
        <f t="shared" si="2"/>
        <v>0</v>
      </c>
      <c r="E26" s="394">
        <f t="shared" si="2"/>
        <v>0</v>
      </c>
      <c r="F26" s="394">
        <f t="shared" si="2"/>
        <v>0</v>
      </c>
      <c r="G26" s="394">
        <f t="shared" si="2"/>
        <v>0</v>
      </c>
      <c r="H26" s="394">
        <f t="shared" si="2"/>
        <v>0</v>
      </c>
      <c r="I26" s="394">
        <f t="shared" si="2"/>
        <v>0</v>
      </c>
      <c r="J26" s="394">
        <f t="shared" si="2"/>
        <v>0</v>
      </c>
      <c r="K26" s="394">
        <f t="shared" si="2"/>
        <v>0</v>
      </c>
      <c r="L26" s="394">
        <f t="shared" si="2"/>
        <v>0</v>
      </c>
      <c r="M26" s="394">
        <f t="shared" si="2"/>
        <v>0</v>
      </c>
      <c r="N26" s="394">
        <f t="shared" si="2"/>
        <v>0</v>
      </c>
      <c r="O26" s="394">
        <f t="shared" si="2"/>
        <v>0</v>
      </c>
      <c r="P26" s="394">
        <f t="shared" si="2"/>
        <v>0</v>
      </c>
      <c r="Q26" s="389"/>
    </row>
    <row r="27" spans="1:17" ht="22.5" thickBot="1">
      <c r="A27" s="57" t="s">
        <v>64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>
        <f>SUM(B27:O27)</f>
        <v>0</v>
      </c>
      <c r="Q27" s="389"/>
    </row>
    <row r="28" spans="1:17" ht="22.5" thickTop="1">
      <c r="A28" s="347">
        <v>330000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89"/>
    </row>
    <row r="29" spans="1:17" ht="21.75">
      <c r="A29" s="349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>
        <f>SUM(B29:O29)</f>
        <v>0</v>
      </c>
      <c r="Q29" s="389"/>
    </row>
    <row r="30" spans="1:17" ht="21.75">
      <c r="A30" s="349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>
        <f>SUM(B30:O30)</f>
        <v>0</v>
      </c>
      <c r="Q30" s="389"/>
    </row>
    <row r="31" spans="1:17" ht="21.75">
      <c r="A31" s="53" t="s">
        <v>63</v>
      </c>
      <c r="B31" s="394">
        <f>SUM(B29:B30)</f>
        <v>0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>
        <f>SUM(P29:P30)</f>
        <v>0</v>
      </c>
      <c r="Q31" s="389"/>
    </row>
    <row r="32" spans="1:17" ht="22.5" thickBot="1">
      <c r="A32" s="57" t="s">
        <v>64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>
        <f>SUM(B32:O32)</f>
        <v>0</v>
      </c>
      <c r="Q32" s="389"/>
    </row>
    <row r="33" spans="1:17" ht="22.5" thickTop="1">
      <c r="A33" s="347">
        <v>410000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89"/>
    </row>
    <row r="34" spans="1:17" ht="21.75">
      <c r="A34" s="349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89"/>
    </row>
    <row r="35" spans="1:17" ht="21.75">
      <c r="A35" s="349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89"/>
    </row>
    <row r="36" spans="1:17" ht="21.75">
      <c r="A36" s="53" t="s">
        <v>63</v>
      </c>
      <c r="B36" s="394">
        <f aca="true" t="shared" si="3" ref="B36:O36">SUM(B34:B35)</f>
        <v>0</v>
      </c>
      <c r="C36" s="394">
        <f t="shared" si="3"/>
        <v>0</v>
      </c>
      <c r="D36" s="394">
        <f t="shared" si="3"/>
        <v>0</v>
      </c>
      <c r="E36" s="394">
        <f t="shared" si="3"/>
        <v>0</v>
      </c>
      <c r="F36" s="394">
        <f t="shared" si="3"/>
        <v>0</v>
      </c>
      <c r="G36" s="394">
        <f t="shared" si="3"/>
        <v>0</v>
      </c>
      <c r="H36" s="394">
        <f t="shared" si="3"/>
        <v>0</v>
      </c>
      <c r="I36" s="394">
        <f t="shared" si="3"/>
        <v>0</v>
      </c>
      <c r="J36" s="394">
        <f t="shared" si="3"/>
        <v>0</v>
      </c>
      <c r="K36" s="394">
        <f t="shared" si="3"/>
        <v>0</v>
      </c>
      <c r="L36" s="394">
        <f t="shared" si="3"/>
        <v>0</v>
      </c>
      <c r="M36" s="394">
        <f t="shared" si="3"/>
        <v>0</v>
      </c>
      <c r="N36" s="394">
        <f t="shared" si="3"/>
        <v>0</v>
      </c>
      <c r="O36" s="394">
        <f t="shared" si="3"/>
        <v>0</v>
      </c>
      <c r="P36" s="394"/>
      <c r="Q36" s="389"/>
    </row>
    <row r="37" spans="1:17" ht="22.5" thickBot="1">
      <c r="A37" s="57" t="s">
        <v>64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>
        <f>SUM(B37:O37)</f>
        <v>0</v>
      </c>
      <c r="Q37" s="389"/>
    </row>
    <row r="38" spans="1:17" ht="22.5" thickTop="1">
      <c r="A38" s="347">
        <v>420000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89"/>
    </row>
    <row r="39" spans="1:17" ht="21.75">
      <c r="A39" s="349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89"/>
    </row>
    <row r="40" spans="1:17" ht="21.75">
      <c r="A40" s="349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89"/>
    </row>
    <row r="41" spans="1:17" ht="21.75">
      <c r="A41" s="53" t="s">
        <v>63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89"/>
    </row>
    <row r="42" spans="1:17" ht="22.5" thickBot="1">
      <c r="A42" s="57" t="s">
        <v>64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89"/>
    </row>
    <row r="43" spans="1:17" ht="22.5" thickTop="1">
      <c r="A43" s="364"/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391">
        <f>P10+P16+P21+P27+P32+P37+P42</f>
        <v>7153150</v>
      </c>
      <c r="Q43" s="389"/>
    </row>
    <row r="44" spans="1:17" ht="21.75">
      <c r="A44" s="364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389"/>
    </row>
    <row r="45" spans="1:17" ht="21.75">
      <c r="A45" s="3"/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389"/>
    </row>
    <row r="46" spans="1:17" ht="21.75">
      <c r="A46" s="3"/>
      <c r="B46" s="403"/>
      <c r="C46" s="403"/>
      <c r="D46" s="403"/>
      <c r="E46" s="403"/>
      <c r="F46" s="403"/>
      <c r="G46" s="403"/>
      <c r="H46" s="403"/>
      <c r="I46" s="403"/>
      <c r="J46" s="403"/>
      <c r="K46" s="422"/>
      <c r="L46" s="422" t="s">
        <v>155</v>
      </c>
      <c r="M46" s="403"/>
      <c r="N46" s="403"/>
      <c r="O46" s="403"/>
      <c r="P46" s="403"/>
      <c r="Q46" s="389"/>
    </row>
    <row r="47" spans="1:17" ht="21.75">
      <c r="A47" s="3"/>
      <c r="B47" s="499" t="s">
        <v>331</v>
      </c>
      <c r="C47" s="499"/>
      <c r="D47" s="403"/>
      <c r="E47" s="403"/>
      <c r="F47" s="499" t="s">
        <v>325</v>
      </c>
      <c r="G47" s="499"/>
      <c r="H47" s="499"/>
      <c r="I47" s="403"/>
      <c r="J47" s="403"/>
      <c r="K47" s="403"/>
      <c r="L47" s="499" t="s">
        <v>332</v>
      </c>
      <c r="M47" s="499"/>
      <c r="N47" s="499"/>
      <c r="O47" s="403"/>
      <c r="P47" s="403"/>
      <c r="Q47" s="389"/>
    </row>
    <row r="48" spans="1:17" ht="21.75">
      <c r="A48" s="3"/>
      <c r="B48" s="499" t="s">
        <v>67</v>
      </c>
      <c r="C48" s="499"/>
      <c r="D48" s="403"/>
      <c r="E48" s="403"/>
      <c r="F48" s="499" t="s">
        <v>153</v>
      </c>
      <c r="G48" s="499"/>
      <c r="H48" s="499"/>
      <c r="I48" s="403"/>
      <c r="J48" s="403"/>
      <c r="K48" s="403"/>
      <c r="L48" s="499" t="s">
        <v>68</v>
      </c>
      <c r="M48" s="499"/>
      <c r="N48" s="499"/>
      <c r="O48" s="403"/>
      <c r="P48" s="403"/>
      <c r="Q48" s="389"/>
    </row>
    <row r="49" spans="1:16" ht="21.75">
      <c r="A49" s="3"/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</row>
    <row r="50" spans="1:16" ht="21.75">
      <c r="A50" s="3"/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</row>
    <row r="51" spans="1:16" ht="21.75">
      <c r="A51" s="3"/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</row>
    <row r="52" spans="1:16" ht="21.75">
      <c r="A52" s="3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</row>
    <row r="53" spans="1:16" ht="21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1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1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1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1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1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1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1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7" ht="21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1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ht="21.75">
      <c r="A63" s="490"/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253"/>
      <c r="R63" s="3"/>
    </row>
    <row r="64" spans="1:18" ht="21.75">
      <c r="A64" s="490"/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3"/>
      <c r="R64" s="3"/>
    </row>
    <row r="65" spans="1:18" ht="21.75">
      <c r="A65" s="360"/>
      <c r="B65" s="489"/>
      <c r="C65" s="489"/>
      <c r="D65" s="489"/>
      <c r="E65" s="489"/>
      <c r="F65" s="489"/>
      <c r="G65" s="489"/>
      <c r="H65" s="489"/>
      <c r="I65" s="489"/>
      <c r="J65" s="76"/>
      <c r="K65" s="489"/>
      <c r="L65" s="489"/>
      <c r="M65" s="489"/>
      <c r="N65" s="76"/>
      <c r="O65" s="76"/>
      <c r="P65" s="75"/>
      <c r="Q65" s="3"/>
      <c r="R65" s="3"/>
    </row>
    <row r="66" spans="1:18" ht="21.75">
      <c r="A66" s="36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362"/>
      <c r="Q66" s="3"/>
      <c r="R66" s="3"/>
    </row>
    <row r="67" spans="1:18" ht="21.75">
      <c r="A67" s="36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1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1.7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1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1.7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1.7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1.75">
      <c r="A73" s="36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1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1.7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1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1.7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21.7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1.75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"/>
      <c r="R79" s="3"/>
    </row>
    <row r="80" spans="1:18" ht="21.75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"/>
      <c r="R80" s="3"/>
    </row>
    <row r="81" spans="1:18" ht="21.75">
      <c r="A81" s="36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1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1.7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1.7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1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1.75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"/>
      <c r="R86" s="3"/>
    </row>
    <row r="87" spans="1:18" ht="21.75">
      <c r="A87" s="364"/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"/>
      <c r="R87" s="3"/>
    </row>
    <row r="88" spans="1:18" ht="21.75">
      <c r="A88" s="490"/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253"/>
      <c r="R88" s="3"/>
    </row>
    <row r="89" spans="1:18" ht="21.75">
      <c r="A89" s="490"/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3"/>
      <c r="R89" s="3"/>
    </row>
    <row r="90" spans="1:18" ht="21.75">
      <c r="A90" s="360"/>
      <c r="B90" s="489"/>
      <c r="C90" s="489"/>
      <c r="D90" s="489"/>
      <c r="E90" s="489"/>
      <c r="F90" s="489"/>
      <c r="G90" s="489"/>
      <c r="H90" s="489"/>
      <c r="I90" s="489"/>
      <c r="J90" s="76"/>
      <c r="K90" s="489"/>
      <c r="L90" s="489"/>
      <c r="M90" s="489"/>
      <c r="N90" s="76"/>
      <c r="O90" s="76"/>
      <c r="P90" s="75"/>
      <c r="Q90" s="3"/>
      <c r="R90" s="3"/>
    </row>
    <row r="91" spans="1:18" ht="21.75">
      <c r="A91" s="361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362"/>
      <c r="Q91" s="3"/>
      <c r="R91" s="3"/>
    </row>
    <row r="92" spans="1:18" ht="21.75">
      <c r="A92" s="36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1.7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1.7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1.7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1.7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1.7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1.75">
      <c r="A98" s="36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1.7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1.7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1.7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1.7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1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1.75">
      <c r="A104" s="364"/>
      <c r="B104" s="364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"/>
      <c r="R104" s="3"/>
    </row>
    <row r="105" spans="1:18" ht="21.75">
      <c r="A105" s="364"/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"/>
      <c r="R105" s="3"/>
    </row>
    <row r="106" spans="1:18" ht="21.75">
      <c r="A106" s="36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1.7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1.7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1.7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1.7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1.75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"/>
      <c r="R111" s="3"/>
    </row>
    <row r="112" spans="1:18" ht="21.75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"/>
      <c r="R112" s="3"/>
    </row>
    <row r="113" spans="1:18" ht="21.75">
      <c r="A113" s="488"/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253"/>
      <c r="R113" s="3"/>
    </row>
    <row r="114" spans="1:18" ht="21.75">
      <c r="A114" s="488"/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3"/>
      <c r="R114" s="3"/>
    </row>
    <row r="115" spans="1:18" ht="21.75">
      <c r="A115" s="488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3"/>
      <c r="R115" s="3"/>
    </row>
    <row r="116" spans="1:18" ht="21.75">
      <c r="A116" s="353"/>
      <c r="B116" s="353"/>
      <c r="C116" s="353"/>
      <c r="D116" s="353"/>
      <c r="E116" s="353"/>
      <c r="F116" s="353"/>
      <c r="G116" s="488"/>
      <c r="H116" s="488"/>
      <c r="I116" s="488"/>
      <c r="J116" s="488"/>
      <c r="K116" s="353"/>
      <c r="L116" s="353"/>
      <c r="M116" s="353"/>
      <c r="N116" s="353"/>
      <c r="O116" s="353"/>
      <c r="P116" s="353"/>
      <c r="Q116" s="3"/>
      <c r="R116" s="3"/>
    </row>
    <row r="117" spans="1:18" ht="21.75">
      <c r="A117" s="353"/>
      <c r="B117" s="353"/>
      <c r="C117" s="353"/>
      <c r="D117" s="353"/>
      <c r="E117" s="353"/>
      <c r="F117" s="353"/>
      <c r="G117" s="488"/>
      <c r="H117" s="488"/>
      <c r="I117" s="488"/>
      <c r="J117" s="488"/>
      <c r="K117" s="353"/>
      <c r="L117" s="353"/>
      <c r="M117" s="353"/>
      <c r="N117" s="353"/>
      <c r="O117" s="353"/>
      <c r="P117" s="353"/>
      <c r="Q117" s="3"/>
      <c r="R117" s="3"/>
    </row>
    <row r="118" spans="1:18" ht="21.75">
      <c r="A118" s="360"/>
      <c r="B118" s="489"/>
      <c r="C118" s="489"/>
      <c r="D118" s="489"/>
      <c r="E118" s="489"/>
      <c r="F118" s="489"/>
      <c r="G118" s="489"/>
      <c r="H118" s="489"/>
      <c r="I118" s="489"/>
      <c r="J118" s="76"/>
      <c r="K118" s="489"/>
      <c r="L118" s="489"/>
      <c r="M118" s="489"/>
      <c r="N118" s="76"/>
      <c r="O118" s="76"/>
      <c r="P118" s="75"/>
      <c r="Q118" s="3"/>
      <c r="R118" s="3"/>
    </row>
    <row r="119" spans="1:18" ht="21.75">
      <c r="A119" s="361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362"/>
      <c r="Q119" s="3"/>
      <c r="R119" s="3"/>
    </row>
    <row r="120" spans="1:18" ht="21.75">
      <c r="A120" s="36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1.7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1.7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1.7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1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1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1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1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1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1.75">
      <c r="A129" s="36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1.75">
      <c r="A130" s="36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1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1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1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1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1.75">
      <c r="A136" s="364"/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"/>
      <c r="R136" s="3"/>
    </row>
    <row r="137" spans="1:18" ht="21.75">
      <c r="A137" s="364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"/>
      <c r="R137" s="3"/>
    </row>
    <row r="138" spans="1:18" ht="21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1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1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1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1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1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1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1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1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1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1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1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1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1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1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1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1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1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1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1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1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1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1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1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1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1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1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1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1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1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1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1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1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1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1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1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1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1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1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1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1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1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1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1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7" ht="21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21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21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21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21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21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21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21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21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21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21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21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21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21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21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21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21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</sheetData>
  <sheetProtection/>
  <mergeCells count="37">
    <mergeCell ref="A1:P1"/>
    <mergeCell ref="A2:P2"/>
    <mergeCell ref="B3:C3"/>
    <mergeCell ref="D3:E3"/>
    <mergeCell ref="F3:G3"/>
    <mergeCell ref="H3:I3"/>
    <mergeCell ref="K3:M3"/>
    <mergeCell ref="B47:C47"/>
    <mergeCell ref="F47:H47"/>
    <mergeCell ref="L47:N47"/>
    <mergeCell ref="B48:C48"/>
    <mergeCell ref="F48:H48"/>
    <mergeCell ref="L48:N48"/>
    <mergeCell ref="A63:P63"/>
    <mergeCell ref="A64:P64"/>
    <mergeCell ref="B65:C65"/>
    <mergeCell ref="D65:E65"/>
    <mergeCell ref="F65:G65"/>
    <mergeCell ref="H65:I65"/>
    <mergeCell ref="K65:M65"/>
    <mergeCell ref="A88:P88"/>
    <mergeCell ref="A89:P89"/>
    <mergeCell ref="B90:C90"/>
    <mergeCell ref="D90:E90"/>
    <mergeCell ref="F90:G90"/>
    <mergeCell ref="H90:I90"/>
    <mergeCell ref="K90:M90"/>
    <mergeCell ref="A113:P113"/>
    <mergeCell ref="A114:P114"/>
    <mergeCell ref="A115:P115"/>
    <mergeCell ref="G116:J116"/>
    <mergeCell ref="G117:J117"/>
    <mergeCell ref="B118:C118"/>
    <mergeCell ref="D118:E118"/>
    <mergeCell ref="F118:G118"/>
    <mergeCell ref="H118:I118"/>
    <mergeCell ref="K118:M118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2"/>
  <sheetViews>
    <sheetView zoomScalePageLayoutView="0" workbookViewId="0" topLeftCell="A1">
      <selection activeCell="K10" sqref="K10"/>
    </sheetView>
  </sheetViews>
  <sheetFormatPr defaultColWidth="9.140625" defaultRowHeight="21.75"/>
  <cols>
    <col min="1" max="1" width="11.00390625" style="0" customWidth="1"/>
    <col min="2" max="2" width="10.57421875" style="0" customWidth="1"/>
    <col min="3" max="3" width="9.57421875" style="0" customWidth="1"/>
    <col min="4" max="4" width="8.8515625" style="0" customWidth="1"/>
    <col min="5" max="6" width="9.140625" style="0" customWidth="1"/>
    <col min="7" max="7" width="11.140625" style="0" customWidth="1"/>
    <col min="8" max="8" width="9.57421875" style="0" customWidth="1"/>
    <col min="9" max="9" width="9.8515625" style="0" customWidth="1"/>
    <col min="10" max="10" width="9.140625" style="0" customWidth="1"/>
    <col min="11" max="12" width="9.57421875" style="0" customWidth="1"/>
    <col min="13" max="13" width="9.8515625" style="0" customWidth="1"/>
    <col min="14" max="15" width="9.7109375" style="0" customWidth="1"/>
    <col min="16" max="16" width="11.28125" style="0" customWidth="1"/>
    <col min="18" max="18" width="15.00390625" style="0" customWidth="1"/>
  </cols>
  <sheetData>
    <row r="1" spans="1:18" ht="21.75">
      <c r="A1" s="491" t="s">
        <v>303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344" t="s">
        <v>304</v>
      </c>
      <c r="R1">
        <v>1</v>
      </c>
    </row>
    <row r="2" spans="1:16" ht="21.75">
      <c r="A2" s="491" t="s">
        <v>329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ht="21.75">
      <c r="A3" s="116" t="s">
        <v>60</v>
      </c>
      <c r="B3" s="492" t="s">
        <v>69</v>
      </c>
      <c r="C3" s="493"/>
      <c r="D3" s="492" t="s">
        <v>70</v>
      </c>
      <c r="E3" s="493"/>
      <c r="F3" s="492" t="s">
        <v>71</v>
      </c>
      <c r="G3" s="494"/>
      <c r="H3" s="492" t="s">
        <v>72</v>
      </c>
      <c r="I3" s="493"/>
      <c r="J3" s="55" t="s">
        <v>74</v>
      </c>
      <c r="K3" s="492" t="s">
        <v>76</v>
      </c>
      <c r="L3" s="494"/>
      <c r="M3" s="493"/>
      <c r="N3" s="56" t="s">
        <v>79</v>
      </c>
      <c r="O3" s="56" t="s">
        <v>81</v>
      </c>
      <c r="P3" s="117" t="s">
        <v>61</v>
      </c>
    </row>
    <row r="4" spans="1:16" ht="21.75">
      <c r="A4" s="354" t="s">
        <v>62</v>
      </c>
      <c r="B4" s="355" t="s">
        <v>83</v>
      </c>
      <c r="C4" s="355" t="s">
        <v>84</v>
      </c>
      <c r="D4" s="355" t="s">
        <v>159</v>
      </c>
      <c r="E4" s="355" t="s">
        <v>169</v>
      </c>
      <c r="F4" s="355" t="s">
        <v>160</v>
      </c>
      <c r="G4" s="355" t="s">
        <v>111</v>
      </c>
      <c r="H4" s="355" t="s">
        <v>73</v>
      </c>
      <c r="I4" s="355" t="s">
        <v>101</v>
      </c>
      <c r="J4" s="355" t="s">
        <v>75</v>
      </c>
      <c r="K4" s="355" t="s">
        <v>178</v>
      </c>
      <c r="L4" s="355" t="s">
        <v>77</v>
      </c>
      <c r="M4" s="355" t="s">
        <v>78</v>
      </c>
      <c r="N4" s="355" t="s">
        <v>80</v>
      </c>
      <c r="O4" s="355" t="s">
        <v>82</v>
      </c>
      <c r="P4" s="356"/>
    </row>
    <row r="5" spans="1:16" ht="23.25">
      <c r="A5" s="358">
        <v>100000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5"/>
    </row>
    <row r="6" spans="1:16" ht="23.25">
      <c r="A6" s="359">
        <v>110300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>
        <v>49235</v>
      </c>
      <c r="P6" s="413">
        <f>SUM(N6:O6)</f>
        <v>49235</v>
      </c>
    </row>
    <row r="7" spans="1:16" ht="23.25">
      <c r="A7" s="359">
        <v>110900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>
        <v>93000</v>
      </c>
      <c r="P7" s="413">
        <f aca="true" t="shared" si="0" ref="P7:P12">SUM(N7:O7)</f>
        <v>93000</v>
      </c>
    </row>
    <row r="8" spans="1:16" ht="23.25">
      <c r="A8" s="359">
        <v>111000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>
        <v>646400</v>
      </c>
      <c r="P8" s="413">
        <f t="shared" si="0"/>
        <v>646400</v>
      </c>
    </row>
    <row r="9" spans="1:16" ht="23.25">
      <c r="A9" s="359">
        <v>111100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>
        <v>292000</v>
      </c>
      <c r="P9" s="413">
        <f t="shared" si="0"/>
        <v>292000</v>
      </c>
    </row>
    <row r="10" spans="1:16" ht="23.25">
      <c r="A10" s="359">
        <v>111200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>
        <v>30000</v>
      </c>
      <c r="P10" s="413">
        <f t="shared" si="0"/>
        <v>30000</v>
      </c>
    </row>
    <row r="11" spans="1:16" ht="23.25">
      <c r="A11" s="359">
        <v>120100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>
        <v>4</v>
      </c>
      <c r="P11" s="414">
        <f t="shared" si="0"/>
        <v>4</v>
      </c>
    </row>
    <row r="12" spans="1:16" ht="22.5" thickBot="1">
      <c r="A12" s="412" t="s">
        <v>61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5">
        <f>SUM(O6:O11)</f>
        <v>1110639</v>
      </c>
      <c r="P12" s="434">
        <f t="shared" si="0"/>
        <v>1110639</v>
      </c>
    </row>
    <row r="13" spans="1:16" ht="22.5" thickTop="1">
      <c r="A13" s="352">
        <v>210000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</row>
    <row r="14" spans="1:16" ht="21.75">
      <c r="A14" s="349">
        <v>210100</v>
      </c>
      <c r="B14" s="415">
        <v>257040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>
        <f>SUM(B14:O14)</f>
        <v>257040</v>
      </c>
    </row>
    <row r="15" spans="1:16" ht="21.75">
      <c r="A15" s="349">
        <v>210200</v>
      </c>
      <c r="B15" s="415">
        <v>21900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>
        <f aca="true" t="shared" si="1" ref="P15:P26">SUM(B15:O15)</f>
        <v>21900</v>
      </c>
    </row>
    <row r="16" spans="1:16" ht="21.75">
      <c r="A16" s="349">
        <v>210300</v>
      </c>
      <c r="B16" s="415">
        <v>21900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>
        <f t="shared" si="1"/>
        <v>21900</v>
      </c>
    </row>
    <row r="17" spans="1:16" ht="21.75">
      <c r="A17" s="349">
        <v>210400</v>
      </c>
      <c r="B17" s="415">
        <v>43200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>
        <f t="shared" si="1"/>
        <v>43200</v>
      </c>
    </row>
    <row r="18" spans="1:16" ht="21.75">
      <c r="A18" s="349">
        <v>210600</v>
      </c>
      <c r="B18" s="415">
        <v>769600</v>
      </c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>
        <f t="shared" si="1"/>
        <v>769600</v>
      </c>
    </row>
    <row r="19" spans="1:16" ht="21.75">
      <c r="A19" s="347">
        <v>220000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>
        <f t="shared" si="1"/>
        <v>0</v>
      </c>
    </row>
    <row r="20" spans="1:16" ht="21.75">
      <c r="A20" s="349">
        <v>220100</v>
      </c>
      <c r="B20" s="415">
        <v>1355241</v>
      </c>
      <c r="C20" s="415">
        <v>889910</v>
      </c>
      <c r="D20" s="415"/>
      <c r="E20" s="415"/>
      <c r="F20" s="415"/>
      <c r="G20" s="415"/>
      <c r="H20" s="415">
        <v>539372.5</v>
      </c>
      <c r="I20" s="415"/>
      <c r="J20" s="415"/>
      <c r="K20" s="415"/>
      <c r="L20" s="415"/>
      <c r="M20" s="415"/>
      <c r="N20" s="415"/>
      <c r="O20" s="415"/>
      <c r="P20" s="415">
        <f t="shared" si="1"/>
        <v>2784523.5</v>
      </c>
    </row>
    <row r="21" spans="1:16" ht="21.75">
      <c r="A21" s="349">
        <v>220200</v>
      </c>
      <c r="B21" s="415">
        <v>50000</v>
      </c>
      <c r="C21" s="415">
        <v>90000</v>
      </c>
      <c r="D21" s="415"/>
      <c r="E21" s="415"/>
      <c r="F21" s="415"/>
      <c r="G21" s="415"/>
      <c r="H21" s="415">
        <v>40000</v>
      </c>
      <c r="I21" s="415"/>
      <c r="J21" s="415"/>
      <c r="K21" s="415"/>
      <c r="L21" s="415"/>
      <c r="M21" s="415"/>
      <c r="N21" s="415"/>
      <c r="O21" s="415"/>
      <c r="P21" s="415">
        <f t="shared" si="1"/>
        <v>180000</v>
      </c>
    </row>
    <row r="22" spans="1:16" ht="21.75">
      <c r="A22" s="349">
        <v>220300</v>
      </c>
      <c r="B22" s="415">
        <v>138300</v>
      </c>
      <c r="C22" s="415">
        <v>21000</v>
      </c>
      <c r="D22" s="415"/>
      <c r="E22" s="415"/>
      <c r="F22" s="415"/>
      <c r="G22" s="415"/>
      <c r="H22" s="415">
        <v>24500</v>
      </c>
      <c r="I22" s="415"/>
      <c r="J22" s="415"/>
      <c r="K22" s="415"/>
      <c r="L22" s="415"/>
      <c r="M22" s="415"/>
      <c r="N22" s="415"/>
      <c r="O22" s="415"/>
      <c r="P22" s="415">
        <f t="shared" si="1"/>
        <v>183800</v>
      </c>
    </row>
    <row r="23" spans="1:16" ht="21.75">
      <c r="A23" s="349">
        <v>220500</v>
      </c>
      <c r="B23" s="415"/>
      <c r="C23" s="415">
        <v>86010</v>
      </c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>
        <f t="shared" si="1"/>
        <v>86010</v>
      </c>
    </row>
    <row r="24" spans="1:16" ht="21.75">
      <c r="A24" s="349">
        <v>220600</v>
      </c>
      <c r="B24" s="415"/>
      <c r="C24" s="415">
        <v>18310</v>
      </c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>
        <f t="shared" si="1"/>
        <v>18310</v>
      </c>
    </row>
    <row r="25" spans="1:16" ht="21.75">
      <c r="A25" s="349">
        <v>200700</v>
      </c>
      <c r="B25" s="415">
        <v>1269120</v>
      </c>
      <c r="C25" s="415">
        <v>113240</v>
      </c>
      <c r="D25" s="415"/>
      <c r="E25" s="415"/>
      <c r="F25" s="415">
        <v>30000</v>
      </c>
      <c r="G25" s="415"/>
      <c r="H25" s="415">
        <v>381260</v>
      </c>
      <c r="I25" s="415"/>
      <c r="J25" s="415"/>
      <c r="K25" s="415"/>
      <c r="L25" s="415"/>
      <c r="M25" s="415"/>
      <c r="N25" s="415"/>
      <c r="O25" s="415"/>
      <c r="P25" s="415">
        <f t="shared" si="1"/>
        <v>1793620</v>
      </c>
    </row>
    <row r="26" spans="1:16" ht="21.75">
      <c r="A26" s="366">
        <v>220800</v>
      </c>
      <c r="B26" s="416">
        <v>16910</v>
      </c>
      <c r="C26" s="416">
        <v>52000</v>
      </c>
      <c r="D26" s="416"/>
      <c r="E26" s="416"/>
      <c r="F26" s="416"/>
      <c r="G26" s="416"/>
      <c r="H26" s="416">
        <v>54000</v>
      </c>
      <c r="I26" s="416"/>
      <c r="J26" s="416"/>
      <c r="K26" s="416"/>
      <c r="L26" s="416"/>
      <c r="M26" s="416"/>
      <c r="N26" s="416"/>
      <c r="O26" s="416"/>
      <c r="P26" s="415">
        <f t="shared" si="1"/>
        <v>122910</v>
      </c>
    </row>
    <row r="27" spans="1:16" ht="22.5" thickBot="1">
      <c r="A27" s="412" t="s">
        <v>61</v>
      </c>
      <c r="B27" s="405">
        <f>SUM(B14:B26)</f>
        <v>3943211</v>
      </c>
      <c r="C27" s="405">
        <f aca="true" t="shared" si="2" ref="C27:O27">SUM(C14:C26)</f>
        <v>1270470</v>
      </c>
      <c r="D27" s="405">
        <f t="shared" si="2"/>
        <v>0</v>
      </c>
      <c r="E27" s="405">
        <f t="shared" si="2"/>
        <v>0</v>
      </c>
      <c r="F27" s="405">
        <f t="shared" si="2"/>
        <v>30000</v>
      </c>
      <c r="G27" s="405">
        <f t="shared" si="2"/>
        <v>0</v>
      </c>
      <c r="H27" s="405">
        <f t="shared" si="2"/>
        <v>1039132.5</v>
      </c>
      <c r="I27" s="405">
        <f t="shared" si="2"/>
        <v>0</v>
      </c>
      <c r="J27" s="405">
        <f t="shared" si="2"/>
        <v>0</v>
      </c>
      <c r="K27" s="405">
        <f t="shared" si="2"/>
        <v>0</v>
      </c>
      <c r="L27" s="405">
        <f t="shared" si="2"/>
        <v>0</v>
      </c>
      <c r="M27" s="405">
        <f t="shared" si="2"/>
        <v>0</v>
      </c>
      <c r="N27" s="405">
        <f t="shared" si="2"/>
        <v>0</v>
      </c>
      <c r="O27" s="405">
        <f t="shared" si="2"/>
        <v>0</v>
      </c>
      <c r="P27" s="418">
        <f>SUM(B27:O27)</f>
        <v>6282813.5</v>
      </c>
    </row>
    <row r="28" spans="1:16" ht="22.5" thickTop="1">
      <c r="A28" s="351">
        <v>310000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</row>
    <row r="29" spans="1:16" ht="21.75">
      <c r="A29" s="349">
        <v>310100</v>
      </c>
      <c r="B29" s="367">
        <v>579200</v>
      </c>
      <c r="C29" s="367">
        <v>450000</v>
      </c>
      <c r="D29" s="367"/>
      <c r="E29" s="367"/>
      <c r="F29" s="367"/>
      <c r="G29" s="367"/>
      <c r="H29" s="367">
        <v>400000</v>
      </c>
      <c r="I29" s="367"/>
      <c r="J29" s="367"/>
      <c r="K29" s="367"/>
      <c r="L29" s="367"/>
      <c r="M29" s="367"/>
      <c r="N29" s="367"/>
      <c r="O29" s="367"/>
      <c r="P29" s="415">
        <f aca="true" t="shared" si="3" ref="P29:P34">SUM(B29:O29)</f>
        <v>1429200</v>
      </c>
    </row>
    <row r="30" spans="1:16" ht="21.75">
      <c r="A30" s="349">
        <v>310300</v>
      </c>
      <c r="B30" s="367">
        <v>28580</v>
      </c>
      <c r="C30" s="367">
        <v>30000</v>
      </c>
      <c r="D30" s="367"/>
      <c r="E30" s="367"/>
      <c r="F30" s="367"/>
      <c r="G30" s="367"/>
      <c r="H30" s="367">
        <v>39000</v>
      </c>
      <c r="I30" s="367"/>
      <c r="J30" s="367"/>
      <c r="K30" s="367"/>
      <c r="L30" s="367"/>
      <c r="M30" s="367"/>
      <c r="N30" s="367"/>
      <c r="O30" s="367"/>
      <c r="P30" s="415">
        <f t="shared" si="3"/>
        <v>97580</v>
      </c>
    </row>
    <row r="31" spans="1:16" ht="21.75">
      <c r="A31" s="349">
        <v>310400</v>
      </c>
      <c r="B31" s="367">
        <v>161000</v>
      </c>
      <c r="C31" s="367">
        <v>93500</v>
      </c>
      <c r="D31" s="367"/>
      <c r="E31" s="367"/>
      <c r="F31" s="367"/>
      <c r="G31" s="367"/>
      <c r="H31" s="367">
        <v>17358</v>
      </c>
      <c r="I31" s="367"/>
      <c r="J31" s="367"/>
      <c r="K31" s="367"/>
      <c r="L31" s="367"/>
      <c r="M31" s="367"/>
      <c r="N31" s="367"/>
      <c r="O31" s="367"/>
      <c r="P31" s="415">
        <f t="shared" si="3"/>
        <v>271858</v>
      </c>
    </row>
    <row r="32" spans="1:16" ht="21.75">
      <c r="A32" s="350">
        <v>310500</v>
      </c>
      <c r="B32" s="397">
        <v>44035</v>
      </c>
      <c r="C32" s="397">
        <v>42717</v>
      </c>
      <c r="D32" s="397"/>
      <c r="E32" s="397"/>
      <c r="F32" s="397"/>
      <c r="G32" s="397"/>
      <c r="H32" s="397">
        <v>16243.25</v>
      </c>
      <c r="I32" s="397"/>
      <c r="J32" s="397"/>
      <c r="K32" s="397"/>
      <c r="L32" s="397"/>
      <c r="M32" s="397"/>
      <c r="N32" s="397"/>
      <c r="O32" s="397"/>
      <c r="P32" s="415">
        <f t="shared" si="3"/>
        <v>102995.25</v>
      </c>
    </row>
    <row r="33" spans="1:16" ht="21.75">
      <c r="A33" s="350">
        <v>310600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415">
        <f t="shared" si="3"/>
        <v>0</v>
      </c>
    </row>
    <row r="34" spans="1:16" ht="21.75">
      <c r="A34" s="419" t="s">
        <v>61</v>
      </c>
      <c r="B34" s="394">
        <f>SUM(B29:B33)</f>
        <v>812815</v>
      </c>
      <c r="C34" s="394">
        <f>SUM(C29:C33)</f>
        <v>616217</v>
      </c>
      <c r="D34" s="394">
        <f aca="true" t="shared" si="4" ref="D34:N34">SUM(D29:D33)</f>
        <v>0</v>
      </c>
      <c r="E34" s="394">
        <f t="shared" si="4"/>
        <v>0</v>
      </c>
      <c r="F34" s="394">
        <f t="shared" si="4"/>
        <v>0</v>
      </c>
      <c r="G34" s="394">
        <f t="shared" si="4"/>
        <v>0</v>
      </c>
      <c r="H34" s="394">
        <f t="shared" si="4"/>
        <v>472601.25</v>
      </c>
      <c r="I34" s="394">
        <f t="shared" si="4"/>
        <v>0</v>
      </c>
      <c r="J34" s="394">
        <f t="shared" si="4"/>
        <v>0</v>
      </c>
      <c r="K34" s="394">
        <f t="shared" si="4"/>
        <v>0</v>
      </c>
      <c r="L34" s="394">
        <f t="shared" si="4"/>
        <v>0</v>
      </c>
      <c r="M34" s="394">
        <f t="shared" si="4"/>
        <v>0</v>
      </c>
      <c r="N34" s="394">
        <f t="shared" si="4"/>
        <v>0</v>
      </c>
      <c r="O34" s="394"/>
      <c r="P34" s="420">
        <f t="shared" si="3"/>
        <v>1901633.25</v>
      </c>
    </row>
    <row r="35" spans="1:17" ht="21.75">
      <c r="A35" s="351">
        <v>320000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>
        <v>2</v>
      </c>
    </row>
    <row r="36" spans="1:16" ht="21.75">
      <c r="A36" s="349">
        <v>320100</v>
      </c>
      <c r="B36" s="415">
        <v>454100</v>
      </c>
      <c r="C36" s="415">
        <v>26750</v>
      </c>
      <c r="D36" s="415"/>
      <c r="E36" s="415"/>
      <c r="F36" s="415"/>
      <c r="G36" s="415"/>
      <c r="H36" s="415">
        <v>162000</v>
      </c>
      <c r="I36" s="415">
        <v>316091.25</v>
      </c>
      <c r="J36" s="415"/>
      <c r="K36" s="415"/>
      <c r="L36" s="415"/>
      <c r="M36" s="415"/>
      <c r="N36" s="415"/>
      <c r="O36" s="415"/>
      <c r="P36" s="415">
        <f aca="true" t="shared" si="5" ref="P36:P41">SUM(B36:O36)</f>
        <v>958941.25</v>
      </c>
    </row>
    <row r="37" spans="1:16" ht="21.75">
      <c r="A37" s="349">
        <v>320200</v>
      </c>
      <c r="B37" s="415">
        <v>46065</v>
      </c>
      <c r="C37" s="415">
        <v>10000</v>
      </c>
      <c r="D37" s="415"/>
      <c r="E37" s="415"/>
      <c r="F37" s="415"/>
      <c r="G37" s="415"/>
      <c r="H37" s="415"/>
      <c r="I37" s="415"/>
      <c r="J37" s="415"/>
      <c r="K37" s="415">
        <v>59000</v>
      </c>
      <c r="L37" s="415"/>
      <c r="M37" s="415"/>
      <c r="N37" s="415"/>
      <c r="O37" s="415"/>
      <c r="P37" s="415">
        <f t="shared" si="5"/>
        <v>115065</v>
      </c>
    </row>
    <row r="38" spans="1:16" ht="21.75">
      <c r="A38" s="349">
        <v>320300</v>
      </c>
      <c r="B38" s="415">
        <v>331194</v>
      </c>
      <c r="C38" s="415">
        <v>251631</v>
      </c>
      <c r="D38" s="415">
        <v>332337</v>
      </c>
      <c r="E38" s="415">
        <v>232025</v>
      </c>
      <c r="F38" s="415">
        <v>129371</v>
      </c>
      <c r="G38" s="415">
        <v>520000</v>
      </c>
      <c r="H38" s="415">
        <v>80000</v>
      </c>
      <c r="I38" s="415"/>
      <c r="J38" s="415">
        <v>400968</v>
      </c>
      <c r="K38" s="415">
        <v>3136</v>
      </c>
      <c r="L38" s="415">
        <v>500000</v>
      </c>
      <c r="M38" s="415">
        <v>230000</v>
      </c>
      <c r="N38" s="415"/>
      <c r="O38" s="415"/>
      <c r="P38" s="415">
        <f t="shared" si="5"/>
        <v>3010662</v>
      </c>
    </row>
    <row r="39" spans="1:16" ht="21.75">
      <c r="A39" s="349">
        <v>320400</v>
      </c>
      <c r="B39" s="415">
        <v>53559.1</v>
      </c>
      <c r="C39" s="415">
        <v>43150</v>
      </c>
      <c r="D39" s="415"/>
      <c r="E39" s="415"/>
      <c r="F39" s="415"/>
      <c r="G39" s="415"/>
      <c r="H39" s="415">
        <v>92770</v>
      </c>
      <c r="I39" s="415"/>
      <c r="J39" s="415"/>
      <c r="K39" s="415"/>
      <c r="L39" s="415"/>
      <c r="M39" s="415"/>
      <c r="N39" s="415"/>
      <c r="O39" s="415"/>
      <c r="P39" s="415">
        <f t="shared" si="5"/>
        <v>189479.1</v>
      </c>
    </row>
    <row r="40" spans="1:16" ht="21.75">
      <c r="A40" s="349">
        <v>320500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>
        <f t="shared" si="5"/>
        <v>0</v>
      </c>
    </row>
    <row r="41" spans="1:16" ht="22.5" thickBot="1">
      <c r="A41" s="412" t="s">
        <v>61</v>
      </c>
      <c r="B41" s="401">
        <f>SUM(B36:B40)</f>
        <v>884918.1</v>
      </c>
      <c r="C41" s="401">
        <f aca="true" t="shared" si="6" ref="C41:O41">SUM(C36:C40)</f>
        <v>331531</v>
      </c>
      <c r="D41" s="401">
        <f t="shared" si="6"/>
        <v>332337</v>
      </c>
      <c r="E41" s="401">
        <f t="shared" si="6"/>
        <v>232025</v>
      </c>
      <c r="F41" s="401">
        <f t="shared" si="6"/>
        <v>129371</v>
      </c>
      <c r="G41" s="401">
        <f t="shared" si="6"/>
        <v>520000</v>
      </c>
      <c r="H41" s="401">
        <f t="shared" si="6"/>
        <v>334770</v>
      </c>
      <c r="I41" s="401">
        <f t="shared" si="6"/>
        <v>316091.25</v>
      </c>
      <c r="J41" s="401">
        <f t="shared" si="6"/>
        <v>400968</v>
      </c>
      <c r="K41" s="401">
        <f t="shared" si="6"/>
        <v>62136</v>
      </c>
      <c r="L41" s="401">
        <f t="shared" si="6"/>
        <v>500000</v>
      </c>
      <c r="M41" s="401">
        <f t="shared" si="6"/>
        <v>230000</v>
      </c>
      <c r="N41" s="401">
        <f t="shared" si="6"/>
        <v>0</v>
      </c>
      <c r="O41" s="401">
        <f t="shared" si="6"/>
        <v>0</v>
      </c>
      <c r="P41" s="418">
        <f t="shared" si="5"/>
        <v>4274147.35</v>
      </c>
    </row>
    <row r="42" spans="1:16" ht="22.5" thickTop="1">
      <c r="A42" s="347">
        <v>330000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</row>
    <row r="43" spans="1:16" ht="21.75">
      <c r="A43" s="349">
        <v>330100</v>
      </c>
      <c r="B43" s="367"/>
      <c r="C43" s="367">
        <v>75860</v>
      </c>
      <c r="D43" s="367"/>
      <c r="E43" s="367"/>
      <c r="F43" s="367"/>
      <c r="G43" s="367"/>
      <c r="H43" s="367">
        <v>15000</v>
      </c>
      <c r="I43" s="367"/>
      <c r="J43" s="367"/>
      <c r="K43" s="367"/>
      <c r="L43" s="367"/>
      <c r="M43" s="367"/>
      <c r="N43" s="367"/>
      <c r="O43" s="367"/>
      <c r="P43" s="367">
        <f>SUM(B43:O43)</f>
        <v>90860</v>
      </c>
    </row>
    <row r="44" spans="1:16" ht="21.75">
      <c r="A44" s="349">
        <v>330200</v>
      </c>
      <c r="B44" s="367"/>
      <c r="C44" s="367"/>
      <c r="D44" s="367"/>
      <c r="E44" s="367"/>
      <c r="F44" s="367"/>
      <c r="G44" s="367"/>
      <c r="H44" s="367">
        <v>120000</v>
      </c>
      <c r="I44" s="367"/>
      <c r="J44" s="367"/>
      <c r="K44" s="367"/>
      <c r="L44" s="367"/>
      <c r="M44" s="367"/>
      <c r="N44" s="367"/>
      <c r="O44" s="367"/>
      <c r="P44" s="367">
        <f aca="true" t="shared" si="7" ref="P44:P58">SUM(B44:O44)</f>
        <v>120000</v>
      </c>
    </row>
    <row r="45" spans="1:16" ht="21.75">
      <c r="A45" s="349">
        <v>330300</v>
      </c>
      <c r="B45" s="367">
        <v>15000</v>
      </c>
      <c r="C45" s="367"/>
      <c r="D45" s="367"/>
      <c r="E45" s="367"/>
      <c r="F45" s="367">
        <v>20000</v>
      </c>
      <c r="G45" s="367"/>
      <c r="H45" s="367"/>
      <c r="I45" s="367"/>
      <c r="J45" s="367"/>
      <c r="K45" s="367"/>
      <c r="L45" s="367"/>
      <c r="M45" s="367"/>
      <c r="N45" s="367"/>
      <c r="O45" s="367"/>
      <c r="P45" s="367">
        <f t="shared" si="7"/>
        <v>35000</v>
      </c>
    </row>
    <row r="46" spans="1:16" ht="21.75">
      <c r="A46" s="349">
        <v>330400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>
        <f t="shared" si="7"/>
        <v>0</v>
      </c>
    </row>
    <row r="47" spans="1:16" ht="21.75">
      <c r="A47" s="349">
        <v>330500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>
        <f t="shared" si="7"/>
        <v>0</v>
      </c>
    </row>
    <row r="48" spans="1:16" ht="21.75">
      <c r="A48" s="349">
        <v>330600</v>
      </c>
      <c r="B48" s="367"/>
      <c r="C48" s="367"/>
      <c r="D48" s="367"/>
      <c r="E48" s="367"/>
      <c r="F48" s="367"/>
      <c r="G48" s="367"/>
      <c r="H48" s="367">
        <v>38900</v>
      </c>
      <c r="I48" s="367"/>
      <c r="J48" s="367"/>
      <c r="K48" s="367"/>
      <c r="L48" s="367"/>
      <c r="M48" s="367"/>
      <c r="N48" s="367"/>
      <c r="O48" s="367"/>
      <c r="P48" s="367">
        <f t="shared" si="7"/>
        <v>38900</v>
      </c>
    </row>
    <row r="49" spans="1:16" ht="21.75">
      <c r="A49" s="349">
        <v>330700</v>
      </c>
      <c r="B49" s="367">
        <v>50000</v>
      </c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>
        <f t="shared" si="7"/>
        <v>50000</v>
      </c>
    </row>
    <row r="50" spans="1:16" ht="21.75">
      <c r="A50" s="349">
        <v>330800</v>
      </c>
      <c r="B50" s="367">
        <v>133103</v>
      </c>
      <c r="C50" s="367">
        <v>10000</v>
      </c>
      <c r="D50" s="367"/>
      <c r="E50" s="367"/>
      <c r="F50" s="367"/>
      <c r="G50" s="367"/>
      <c r="H50" s="367">
        <v>23400</v>
      </c>
      <c r="I50" s="367"/>
      <c r="J50" s="367"/>
      <c r="K50" s="367"/>
      <c r="L50" s="367"/>
      <c r="M50" s="367"/>
      <c r="N50" s="367"/>
      <c r="O50" s="367"/>
      <c r="P50" s="367">
        <f t="shared" si="7"/>
        <v>166503</v>
      </c>
    </row>
    <row r="51" spans="1:16" ht="21.75">
      <c r="A51" s="349">
        <v>330900</v>
      </c>
      <c r="B51" s="367"/>
      <c r="C51" s="367"/>
      <c r="D51" s="367"/>
      <c r="E51" s="367"/>
      <c r="F51" s="367"/>
      <c r="G51" s="367"/>
      <c r="H51" s="367">
        <v>188895</v>
      </c>
      <c r="I51" s="367"/>
      <c r="J51" s="367"/>
      <c r="K51" s="367"/>
      <c r="L51" s="367"/>
      <c r="M51" s="367"/>
      <c r="N51" s="367"/>
      <c r="O51" s="367"/>
      <c r="P51" s="367">
        <f t="shared" si="7"/>
        <v>188895</v>
      </c>
    </row>
    <row r="52" spans="1:16" ht="21.75">
      <c r="A52" s="349">
        <v>331000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>
        <f t="shared" si="7"/>
        <v>0</v>
      </c>
    </row>
    <row r="53" spans="1:16" ht="21.75">
      <c r="A53" s="349">
        <v>331100</v>
      </c>
      <c r="B53" s="367">
        <v>36716</v>
      </c>
      <c r="C53" s="367"/>
      <c r="D53" s="367"/>
      <c r="E53" s="367"/>
      <c r="F53" s="367"/>
      <c r="G53" s="367"/>
      <c r="H53" s="367">
        <v>1900</v>
      </c>
      <c r="I53" s="367"/>
      <c r="J53" s="367"/>
      <c r="K53" s="367"/>
      <c r="L53" s="367"/>
      <c r="M53" s="367"/>
      <c r="N53" s="367"/>
      <c r="O53" s="367"/>
      <c r="P53" s="367">
        <f t="shared" si="7"/>
        <v>38616</v>
      </c>
    </row>
    <row r="54" spans="1:16" ht="21.75">
      <c r="A54" s="349">
        <v>331300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>
        <v>50000</v>
      </c>
      <c r="M54" s="367"/>
      <c r="N54" s="367"/>
      <c r="O54" s="367"/>
      <c r="P54" s="367">
        <f t="shared" si="7"/>
        <v>50000</v>
      </c>
    </row>
    <row r="55" spans="1:16" ht="21.75">
      <c r="A55" s="349">
        <v>331400</v>
      </c>
      <c r="B55" s="367">
        <v>41785</v>
      </c>
      <c r="C55" s="367">
        <v>100000</v>
      </c>
      <c r="D55" s="367"/>
      <c r="E55" s="367"/>
      <c r="F55" s="367"/>
      <c r="G55" s="367"/>
      <c r="H55" s="367">
        <v>50000</v>
      </c>
      <c r="I55" s="367"/>
      <c r="J55" s="367"/>
      <c r="K55" s="367"/>
      <c r="L55" s="367"/>
      <c r="M55" s="367"/>
      <c r="N55" s="367"/>
      <c r="O55" s="367"/>
      <c r="P55" s="367">
        <f t="shared" si="7"/>
        <v>191785</v>
      </c>
    </row>
    <row r="56" spans="1:16" ht="21.75">
      <c r="A56" s="349">
        <v>331500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>
        <f t="shared" si="7"/>
        <v>0</v>
      </c>
    </row>
    <row r="57" spans="1:16" ht="21.75">
      <c r="A57" s="349">
        <v>331600</v>
      </c>
      <c r="B57" s="367"/>
      <c r="C57" s="367"/>
      <c r="D57" s="367"/>
      <c r="E57" s="367">
        <v>30000</v>
      </c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>
        <f t="shared" si="7"/>
        <v>30000</v>
      </c>
    </row>
    <row r="58" spans="1:16" ht="21.75">
      <c r="A58" s="349">
        <v>331700</v>
      </c>
      <c r="B58" s="367"/>
      <c r="C58" s="367"/>
      <c r="D58" s="367"/>
      <c r="E58" s="367"/>
      <c r="F58" s="367"/>
      <c r="G58" s="415">
        <v>1899800</v>
      </c>
      <c r="H58" s="367">
        <v>10000</v>
      </c>
      <c r="I58" s="367"/>
      <c r="J58" s="367"/>
      <c r="K58" s="367"/>
      <c r="L58" s="367"/>
      <c r="M58" s="367"/>
      <c r="N58" s="367"/>
      <c r="O58" s="367"/>
      <c r="P58" s="367">
        <f t="shared" si="7"/>
        <v>1909800</v>
      </c>
    </row>
    <row r="59" spans="1:17" ht="22.5" thickBot="1">
      <c r="A59" s="412" t="s">
        <v>61</v>
      </c>
      <c r="B59" s="392">
        <f>SUM(B43:B58)</f>
        <v>276604</v>
      </c>
      <c r="C59" s="392">
        <f aca="true" t="shared" si="8" ref="C59:P59">SUM(C43:C58)</f>
        <v>185860</v>
      </c>
      <c r="D59" s="392">
        <f t="shared" si="8"/>
        <v>0</v>
      </c>
      <c r="E59" s="392">
        <f t="shared" si="8"/>
        <v>30000</v>
      </c>
      <c r="F59" s="392">
        <f t="shared" si="8"/>
        <v>20000</v>
      </c>
      <c r="G59" s="401">
        <f t="shared" si="8"/>
        <v>1899800</v>
      </c>
      <c r="H59" s="392">
        <f t="shared" si="8"/>
        <v>448095</v>
      </c>
      <c r="I59" s="392">
        <f t="shared" si="8"/>
        <v>0</v>
      </c>
      <c r="J59" s="392">
        <f t="shared" si="8"/>
        <v>0</v>
      </c>
      <c r="K59" s="392">
        <f t="shared" si="8"/>
        <v>0</v>
      </c>
      <c r="L59" s="392">
        <f t="shared" si="8"/>
        <v>50000</v>
      </c>
      <c r="M59" s="392">
        <f t="shared" si="8"/>
        <v>0</v>
      </c>
      <c r="N59" s="392">
        <f t="shared" si="8"/>
        <v>0</v>
      </c>
      <c r="O59" s="392">
        <f t="shared" si="8"/>
        <v>0</v>
      </c>
      <c r="P59" s="421">
        <f t="shared" si="8"/>
        <v>2910359</v>
      </c>
      <c r="Q59">
        <v>3</v>
      </c>
    </row>
    <row r="60" spans="1:16" ht="22.5" thickTop="1">
      <c r="A60" s="347">
        <v>340000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</row>
    <row r="61" spans="1:16" ht="21.75">
      <c r="A61" s="349">
        <v>340100</v>
      </c>
      <c r="B61" s="367">
        <v>191823.57</v>
      </c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>
        <f aca="true" t="shared" si="9" ref="P61:P66">SUM(B61:O61)</f>
        <v>191823.57</v>
      </c>
    </row>
    <row r="62" spans="1:16" ht="21.75">
      <c r="A62" s="349">
        <v>340200</v>
      </c>
      <c r="B62" s="367">
        <v>13727</v>
      </c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>
        <f t="shared" si="9"/>
        <v>13727</v>
      </c>
    </row>
    <row r="63" spans="1:16" ht="21.75">
      <c r="A63" s="349">
        <v>340300</v>
      </c>
      <c r="B63" s="367">
        <v>26578.14</v>
      </c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>
        <f t="shared" si="9"/>
        <v>26578.14</v>
      </c>
    </row>
    <row r="64" spans="1:16" ht="21.75">
      <c r="A64" s="349">
        <v>340400</v>
      </c>
      <c r="B64" s="367">
        <v>14217</v>
      </c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>
        <f t="shared" si="9"/>
        <v>14217</v>
      </c>
    </row>
    <row r="65" spans="1:16" ht="21.75">
      <c r="A65" s="349">
        <v>340500</v>
      </c>
      <c r="B65" s="367">
        <v>28600</v>
      </c>
      <c r="C65" s="367">
        <v>10370</v>
      </c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>
        <f t="shared" si="9"/>
        <v>38970</v>
      </c>
    </row>
    <row r="66" spans="1:16" ht="22.5" thickBot="1">
      <c r="A66" s="412" t="s">
        <v>61</v>
      </c>
      <c r="B66" s="392">
        <f>SUM(B61:B65)</f>
        <v>274945.71</v>
      </c>
      <c r="C66" s="392">
        <f aca="true" t="shared" si="10" ref="C66:O66">SUM(C61:C65)</f>
        <v>10370</v>
      </c>
      <c r="D66" s="392">
        <f t="shared" si="10"/>
        <v>0</v>
      </c>
      <c r="E66" s="392">
        <f t="shared" si="10"/>
        <v>0</v>
      </c>
      <c r="F66" s="392">
        <f t="shared" si="10"/>
        <v>0</v>
      </c>
      <c r="G66" s="392">
        <f t="shared" si="10"/>
        <v>0</v>
      </c>
      <c r="H66" s="392">
        <f t="shared" si="10"/>
        <v>0</v>
      </c>
      <c r="I66" s="392">
        <f t="shared" si="10"/>
        <v>0</v>
      </c>
      <c r="J66" s="392">
        <f t="shared" si="10"/>
        <v>0</v>
      </c>
      <c r="K66" s="392">
        <f t="shared" si="10"/>
        <v>0</v>
      </c>
      <c r="L66" s="392">
        <f t="shared" si="10"/>
        <v>0</v>
      </c>
      <c r="M66" s="392">
        <f t="shared" si="10"/>
        <v>0</v>
      </c>
      <c r="N66" s="392">
        <f t="shared" si="10"/>
        <v>0</v>
      </c>
      <c r="O66" s="392">
        <f t="shared" si="10"/>
        <v>0</v>
      </c>
      <c r="P66" s="421">
        <f t="shared" si="9"/>
        <v>285315.71</v>
      </c>
    </row>
    <row r="67" spans="1:16" ht="22.5" thickTop="1">
      <c r="A67" s="347">
        <v>410000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</row>
    <row r="68" spans="1:16" ht="21.75">
      <c r="A68" s="349">
        <v>410100</v>
      </c>
      <c r="B68" s="367">
        <v>95000</v>
      </c>
      <c r="C68" s="367"/>
      <c r="D68" s="367">
        <v>5000</v>
      </c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>
        <f>SUM(B68:O68)</f>
        <v>100000</v>
      </c>
    </row>
    <row r="69" spans="1:16" ht="21.75">
      <c r="A69" s="349">
        <v>410200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>
        <f aca="true" t="shared" si="11" ref="P69:P81">SUM(B69:O69)</f>
        <v>0</v>
      </c>
    </row>
    <row r="70" spans="1:16" ht="21.75">
      <c r="A70" s="349">
        <v>410300</v>
      </c>
      <c r="B70" s="367"/>
      <c r="C70" s="367"/>
      <c r="D70" s="367"/>
      <c r="E70" s="367"/>
      <c r="F70" s="367"/>
      <c r="G70" s="367"/>
      <c r="H70" s="367">
        <v>4400</v>
      </c>
      <c r="I70" s="367"/>
      <c r="J70" s="367"/>
      <c r="K70" s="367"/>
      <c r="L70" s="367"/>
      <c r="M70" s="367"/>
      <c r="N70" s="367"/>
      <c r="O70" s="367"/>
      <c r="P70" s="367">
        <f t="shared" si="11"/>
        <v>4400</v>
      </c>
    </row>
    <row r="71" spans="1:16" ht="21.75">
      <c r="A71" s="349">
        <v>410400</v>
      </c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>
        <f t="shared" si="11"/>
        <v>0</v>
      </c>
    </row>
    <row r="72" spans="1:16" ht="21.75">
      <c r="A72" s="349">
        <v>410500</v>
      </c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>
        <f t="shared" si="11"/>
        <v>0</v>
      </c>
    </row>
    <row r="73" spans="1:16" ht="21.75">
      <c r="A73" s="349">
        <v>410600</v>
      </c>
      <c r="B73" s="367"/>
      <c r="C73" s="367"/>
      <c r="D73" s="367"/>
      <c r="E73" s="367"/>
      <c r="F73" s="367"/>
      <c r="G73" s="367"/>
      <c r="H73" s="367">
        <v>40000</v>
      </c>
      <c r="I73" s="367"/>
      <c r="J73" s="367"/>
      <c r="K73" s="367"/>
      <c r="L73" s="367"/>
      <c r="M73" s="367"/>
      <c r="N73" s="367"/>
      <c r="O73" s="367"/>
      <c r="P73" s="367">
        <f t="shared" si="11"/>
        <v>40000</v>
      </c>
    </row>
    <row r="74" spans="1:16" ht="21.75">
      <c r="A74" s="349">
        <v>410700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>
        <f t="shared" si="11"/>
        <v>0</v>
      </c>
    </row>
    <row r="75" spans="1:16" ht="21.75">
      <c r="A75" s="349">
        <v>410900</v>
      </c>
      <c r="B75" s="367"/>
      <c r="C75" s="367"/>
      <c r="D75" s="367"/>
      <c r="E75" s="367"/>
      <c r="F75" s="367"/>
      <c r="G75" s="367"/>
      <c r="H75" s="367">
        <v>1500</v>
      </c>
      <c r="I75" s="367">
        <v>100000</v>
      </c>
      <c r="J75" s="367"/>
      <c r="K75" s="367"/>
      <c r="L75" s="367"/>
      <c r="M75" s="367"/>
      <c r="N75" s="367"/>
      <c r="O75" s="367"/>
      <c r="P75" s="367">
        <f t="shared" si="11"/>
        <v>101500</v>
      </c>
    </row>
    <row r="76" spans="1:16" ht="21.75">
      <c r="A76" s="349">
        <v>411100</v>
      </c>
      <c r="B76" s="367"/>
      <c r="C76" s="367"/>
      <c r="D76" s="367"/>
      <c r="E76" s="367">
        <v>29500</v>
      </c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>
        <f t="shared" si="11"/>
        <v>29500</v>
      </c>
    </row>
    <row r="77" spans="1:16" ht="21.75">
      <c r="A77" s="349">
        <v>411200</v>
      </c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>
        <f t="shared" si="11"/>
        <v>0</v>
      </c>
    </row>
    <row r="78" spans="1:16" ht="21.75">
      <c r="A78" s="349">
        <v>411300</v>
      </c>
      <c r="B78" s="367"/>
      <c r="C78" s="367"/>
      <c r="D78" s="367"/>
      <c r="E78" s="367"/>
      <c r="F78" s="367"/>
      <c r="G78" s="367"/>
      <c r="H78" s="367">
        <v>15000</v>
      </c>
      <c r="I78" s="367"/>
      <c r="J78" s="367"/>
      <c r="K78" s="367"/>
      <c r="L78" s="367"/>
      <c r="M78" s="367"/>
      <c r="N78" s="367"/>
      <c r="O78" s="367"/>
      <c r="P78" s="367">
        <f t="shared" si="11"/>
        <v>15000</v>
      </c>
    </row>
    <row r="79" spans="1:16" ht="21.75">
      <c r="A79" s="349">
        <v>411600</v>
      </c>
      <c r="B79" s="367"/>
      <c r="C79" s="367">
        <v>2000</v>
      </c>
      <c r="D79" s="367"/>
      <c r="E79" s="367"/>
      <c r="F79" s="367">
        <v>10000</v>
      </c>
      <c r="G79" s="367"/>
      <c r="H79" s="367">
        <v>40000</v>
      </c>
      <c r="I79" s="367"/>
      <c r="J79" s="367"/>
      <c r="K79" s="367"/>
      <c r="L79" s="367"/>
      <c r="M79" s="367"/>
      <c r="N79" s="367"/>
      <c r="O79" s="367"/>
      <c r="P79" s="367">
        <f t="shared" si="11"/>
        <v>52000</v>
      </c>
    </row>
    <row r="80" spans="1:16" ht="21.75">
      <c r="A80" s="349">
        <v>411700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>
        <f t="shared" si="11"/>
        <v>0</v>
      </c>
    </row>
    <row r="81" spans="1:16" ht="21.75">
      <c r="A81" s="349">
        <v>411800</v>
      </c>
      <c r="B81" s="367">
        <v>50000</v>
      </c>
      <c r="C81" s="367">
        <v>50000</v>
      </c>
      <c r="D81" s="367"/>
      <c r="E81" s="367"/>
      <c r="F81" s="367"/>
      <c r="G81" s="367"/>
      <c r="H81" s="367">
        <v>50000</v>
      </c>
      <c r="I81" s="367"/>
      <c r="J81" s="367"/>
      <c r="K81" s="367"/>
      <c r="L81" s="367"/>
      <c r="M81" s="367"/>
      <c r="N81" s="367"/>
      <c r="O81" s="367"/>
      <c r="P81" s="367">
        <f t="shared" si="11"/>
        <v>150000</v>
      </c>
    </row>
    <row r="82" spans="1:16" ht="22.5" thickBot="1">
      <c r="A82" s="57" t="s">
        <v>64</v>
      </c>
      <c r="B82" s="392">
        <f>SUM(B68:B81)</f>
        <v>145000</v>
      </c>
      <c r="C82" s="392">
        <f aca="true" t="shared" si="12" ref="C82:O82">SUM(C68:C81)</f>
        <v>52000</v>
      </c>
      <c r="D82" s="392">
        <f t="shared" si="12"/>
        <v>5000</v>
      </c>
      <c r="E82" s="392">
        <f t="shared" si="12"/>
        <v>29500</v>
      </c>
      <c r="F82" s="392">
        <f t="shared" si="12"/>
        <v>10000</v>
      </c>
      <c r="G82" s="392">
        <f t="shared" si="12"/>
        <v>0</v>
      </c>
      <c r="H82" s="392">
        <f t="shared" si="12"/>
        <v>150900</v>
      </c>
      <c r="I82" s="392">
        <f t="shared" si="12"/>
        <v>100000</v>
      </c>
      <c r="J82" s="392">
        <f t="shared" si="12"/>
        <v>0</v>
      </c>
      <c r="K82" s="392">
        <f t="shared" si="12"/>
        <v>0</v>
      </c>
      <c r="L82" s="392">
        <f t="shared" si="12"/>
        <v>0</v>
      </c>
      <c r="M82" s="392">
        <f t="shared" si="12"/>
        <v>0</v>
      </c>
      <c r="N82" s="392">
        <f t="shared" si="12"/>
        <v>0</v>
      </c>
      <c r="O82" s="392">
        <f t="shared" si="12"/>
        <v>0</v>
      </c>
      <c r="P82" s="421">
        <f>SUM(B82:O82)</f>
        <v>492400</v>
      </c>
    </row>
    <row r="83" spans="1:17" ht="22.5" thickTop="1">
      <c r="A83" s="347">
        <v>420000</v>
      </c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>
        <v>4</v>
      </c>
    </row>
    <row r="84" spans="1:16" ht="21.75">
      <c r="A84" s="349">
        <v>420700</v>
      </c>
      <c r="B84" s="367"/>
      <c r="C84" s="367">
        <v>257000</v>
      </c>
      <c r="D84" s="367"/>
      <c r="E84" s="367"/>
      <c r="F84" s="367"/>
      <c r="G84" s="367"/>
      <c r="H84" s="367">
        <v>431000</v>
      </c>
      <c r="I84" s="367"/>
      <c r="J84" s="367"/>
      <c r="K84" s="367"/>
      <c r="L84" s="367"/>
      <c r="M84" s="367"/>
      <c r="N84" s="415">
        <v>783000</v>
      </c>
      <c r="O84" s="367"/>
      <c r="P84" s="367">
        <f>SUM(B84:O84)</f>
        <v>1471000</v>
      </c>
    </row>
    <row r="85" spans="1:16" ht="21.75">
      <c r="A85" s="349">
        <v>420900</v>
      </c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435">
        <v>7619000</v>
      </c>
      <c r="O85" s="367"/>
      <c r="P85" s="367">
        <f>SUM(B85:O85)</f>
        <v>7619000</v>
      </c>
    </row>
    <row r="86" spans="1:16" ht="21.75">
      <c r="A86" s="349">
        <v>421100</v>
      </c>
      <c r="B86" s="367">
        <v>100000</v>
      </c>
      <c r="C86" s="367"/>
      <c r="D86" s="367"/>
      <c r="E86" s="367"/>
      <c r="F86" s="367"/>
      <c r="G86" s="367"/>
      <c r="H86" s="367">
        <v>199000</v>
      </c>
      <c r="I86" s="367"/>
      <c r="J86" s="367"/>
      <c r="K86" s="367"/>
      <c r="L86" s="367"/>
      <c r="M86" s="367"/>
      <c r="N86" s="435"/>
      <c r="O86" s="367"/>
      <c r="P86" s="367">
        <f>SUM(B86:O86)</f>
        <v>299000</v>
      </c>
    </row>
    <row r="87" spans="1:16" ht="22.5" thickBot="1">
      <c r="A87" s="57" t="s">
        <v>64</v>
      </c>
      <c r="B87" s="392">
        <f>SUM(B84:B86)</f>
        <v>100000</v>
      </c>
      <c r="C87" s="392">
        <f aca="true" t="shared" si="13" ref="C87:O87">SUM(C84:C86)</f>
        <v>257000</v>
      </c>
      <c r="D87" s="392">
        <f t="shared" si="13"/>
        <v>0</v>
      </c>
      <c r="E87" s="392">
        <f t="shared" si="13"/>
        <v>0</v>
      </c>
      <c r="F87" s="392">
        <f t="shared" si="13"/>
        <v>0</v>
      </c>
      <c r="G87" s="392">
        <f t="shared" si="13"/>
        <v>0</v>
      </c>
      <c r="H87" s="392">
        <f t="shared" si="13"/>
        <v>630000</v>
      </c>
      <c r="I87" s="392">
        <f t="shared" si="13"/>
        <v>0</v>
      </c>
      <c r="J87" s="392">
        <f t="shared" si="13"/>
        <v>0</v>
      </c>
      <c r="K87" s="392">
        <f t="shared" si="13"/>
        <v>0</v>
      </c>
      <c r="L87" s="392">
        <f t="shared" si="13"/>
        <v>0</v>
      </c>
      <c r="M87" s="392">
        <f t="shared" si="13"/>
        <v>0</v>
      </c>
      <c r="N87" s="405">
        <f t="shared" si="13"/>
        <v>8402000</v>
      </c>
      <c r="O87" s="392">
        <f t="shared" si="13"/>
        <v>0</v>
      </c>
      <c r="P87" s="392">
        <f>SUM(B87:O87)</f>
        <v>9389000</v>
      </c>
    </row>
    <row r="88" spans="1:16" ht="22.5" thickTop="1">
      <c r="A88" s="347">
        <v>510000</v>
      </c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</row>
    <row r="89" spans="1:16" ht="21.75">
      <c r="A89" s="349">
        <v>510100</v>
      </c>
      <c r="B89" s="367">
        <v>30000</v>
      </c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>
        <f>SUM(B89:O89)</f>
        <v>30000</v>
      </c>
    </row>
    <row r="90" spans="1:16" ht="21.75">
      <c r="A90" s="348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>
        <f>SUM(B90:O90)</f>
        <v>0</v>
      </c>
    </row>
    <row r="91" spans="1:16" ht="22.5" thickBot="1">
      <c r="A91" s="412" t="s">
        <v>61</v>
      </c>
      <c r="B91" s="392">
        <f>SUM(B89:B90)</f>
        <v>30000</v>
      </c>
      <c r="C91" s="392">
        <f aca="true" t="shared" si="14" ref="C91:O91">SUM(C89:C90)</f>
        <v>0</v>
      </c>
      <c r="D91" s="392">
        <f t="shared" si="14"/>
        <v>0</v>
      </c>
      <c r="E91" s="392">
        <f t="shared" si="14"/>
        <v>0</v>
      </c>
      <c r="F91" s="392">
        <f t="shared" si="14"/>
        <v>0</v>
      </c>
      <c r="G91" s="392">
        <f t="shared" si="14"/>
        <v>0</v>
      </c>
      <c r="H91" s="392">
        <f t="shared" si="14"/>
        <v>0</v>
      </c>
      <c r="I91" s="392">
        <f t="shared" si="14"/>
        <v>0</v>
      </c>
      <c r="J91" s="392">
        <f t="shared" si="14"/>
        <v>0</v>
      </c>
      <c r="K91" s="392">
        <f t="shared" si="14"/>
        <v>0</v>
      </c>
      <c r="L91" s="392">
        <f t="shared" si="14"/>
        <v>0</v>
      </c>
      <c r="M91" s="392">
        <f t="shared" si="14"/>
        <v>0</v>
      </c>
      <c r="N91" s="392">
        <f t="shared" si="14"/>
        <v>0</v>
      </c>
      <c r="O91" s="392">
        <f t="shared" si="14"/>
        <v>0</v>
      </c>
      <c r="P91" s="421">
        <f>SUM(B91:O91)</f>
        <v>30000</v>
      </c>
    </row>
    <row r="92" spans="1:16" ht="22.5" thickTop="1">
      <c r="A92" s="347">
        <v>610000</v>
      </c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</row>
    <row r="93" spans="1:16" ht="21.75">
      <c r="A93" s="349">
        <v>610100</v>
      </c>
      <c r="B93" s="367">
        <v>30000</v>
      </c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>
        <f>SUM(B93:O93)</f>
        <v>30000</v>
      </c>
    </row>
    <row r="94" spans="1:16" ht="21.75">
      <c r="A94" s="349">
        <v>610200</v>
      </c>
      <c r="B94" s="367"/>
      <c r="C94" s="367"/>
      <c r="D94" s="367"/>
      <c r="E94" s="367"/>
      <c r="F94" s="367"/>
      <c r="G94" s="415">
        <v>1700000</v>
      </c>
      <c r="H94" s="367"/>
      <c r="I94" s="367"/>
      <c r="J94" s="367"/>
      <c r="K94" s="367"/>
      <c r="L94" s="367"/>
      <c r="M94" s="367"/>
      <c r="N94" s="367"/>
      <c r="O94" s="367"/>
      <c r="P94" s="367">
        <f>SUM(B94:O94)</f>
        <v>1700000</v>
      </c>
    </row>
    <row r="95" spans="1:16" ht="21.75">
      <c r="A95" s="349">
        <v>610400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>
        <v>207000</v>
      </c>
      <c r="N95" s="367"/>
      <c r="O95" s="367"/>
      <c r="P95" s="367">
        <f>SUM(B95:O95)</f>
        <v>207000</v>
      </c>
    </row>
    <row r="96" spans="1:16" ht="22.5" thickBot="1">
      <c r="A96" s="57" t="s">
        <v>64</v>
      </c>
      <c r="B96" s="401">
        <f>SUM(B93:B95)</f>
        <v>30000</v>
      </c>
      <c r="C96" s="401">
        <f aca="true" t="shared" si="15" ref="C96:O96">SUM(C93:C95)</f>
        <v>0</v>
      </c>
      <c r="D96" s="401">
        <f t="shared" si="15"/>
        <v>0</v>
      </c>
      <c r="E96" s="401">
        <f t="shared" si="15"/>
        <v>0</v>
      </c>
      <c r="F96" s="401">
        <f t="shared" si="15"/>
        <v>0</v>
      </c>
      <c r="G96" s="401">
        <f t="shared" si="15"/>
        <v>1700000</v>
      </c>
      <c r="H96" s="401">
        <f t="shared" si="15"/>
        <v>0</v>
      </c>
      <c r="I96" s="401">
        <f t="shared" si="15"/>
        <v>0</v>
      </c>
      <c r="J96" s="401">
        <f t="shared" si="15"/>
        <v>0</v>
      </c>
      <c r="K96" s="401">
        <f t="shared" si="15"/>
        <v>0</v>
      </c>
      <c r="L96" s="401">
        <f t="shared" si="15"/>
        <v>0</v>
      </c>
      <c r="M96" s="401">
        <f t="shared" si="15"/>
        <v>207000</v>
      </c>
      <c r="N96" s="401">
        <f t="shared" si="15"/>
        <v>0</v>
      </c>
      <c r="O96" s="401">
        <f t="shared" si="15"/>
        <v>0</v>
      </c>
      <c r="P96" s="401">
        <f>SUM(B96:O96)</f>
        <v>1937000</v>
      </c>
    </row>
    <row r="97" spans="1:16" ht="22.5" thickTop="1">
      <c r="A97" s="3"/>
      <c r="B97" s="403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4"/>
    </row>
    <row r="98" spans="1:16" ht="22.5" thickBot="1">
      <c r="A98" s="3"/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500" t="s">
        <v>330</v>
      </c>
      <c r="O98" s="501"/>
      <c r="P98" s="408">
        <f>P12+P27+P34+P41+P59+P66+P82+P87+P91+P96</f>
        <v>28613307.810000002</v>
      </c>
    </row>
    <row r="99" spans="1:16" ht="22.5" thickTop="1">
      <c r="A99" s="3"/>
      <c r="B99" s="403"/>
      <c r="C99" s="403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</row>
    <row r="100" spans="1:16" ht="21.75">
      <c r="A100" s="3"/>
      <c r="B100" s="403"/>
      <c r="C100" s="403"/>
      <c r="D100" s="403"/>
      <c r="E100" s="403"/>
      <c r="F100" s="403"/>
      <c r="G100" s="403"/>
      <c r="H100" s="403"/>
      <c r="I100" s="403"/>
      <c r="J100" s="403"/>
      <c r="K100" s="422"/>
      <c r="L100" s="422" t="s">
        <v>155</v>
      </c>
      <c r="M100" s="403"/>
      <c r="N100" s="403"/>
      <c r="O100" s="403"/>
      <c r="P100" s="403"/>
    </row>
    <row r="101" spans="1:16" ht="21.75">
      <c r="A101" s="3"/>
      <c r="B101" s="499" t="s">
        <v>331</v>
      </c>
      <c r="C101" s="499"/>
      <c r="D101" s="403"/>
      <c r="E101" s="403"/>
      <c r="F101" s="499" t="s">
        <v>325</v>
      </c>
      <c r="G101" s="499"/>
      <c r="H101" s="403"/>
      <c r="I101" s="403"/>
      <c r="J101" s="403"/>
      <c r="K101" s="403"/>
      <c r="L101" s="499" t="s">
        <v>332</v>
      </c>
      <c r="M101" s="499"/>
      <c r="N101" s="499"/>
      <c r="O101" s="403"/>
      <c r="P101" s="403"/>
    </row>
    <row r="102" spans="1:16" ht="21.75">
      <c r="A102" s="3"/>
      <c r="B102" s="499" t="s">
        <v>67</v>
      </c>
      <c r="C102" s="499"/>
      <c r="D102" s="403"/>
      <c r="E102" s="403"/>
      <c r="F102" s="499" t="s">
        <v>153</v>
      </c>
      <c r="G102" s="499"/>
      <c r="H102" s="403"/>
      <c r="I102" s="403"/>
      <c r="J102" s="403"/>
      <c r="K102" s="403"/>
      <c r="L102" s="499" t="s">
        <v>68</v>
      </c>
      <c r="M102" s="499"/>
      <c r="N102" s="499"/>
      <c r="O102" s="3"/>
      <c r="P102" s="3"/>
    </row>
    <row r="103" spans="1:16" ht="21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1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1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21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21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21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1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21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21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21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21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21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21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21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7" ht="21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9" ht="21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21.75">
      <c r="A119" s="490"/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253"/>
      <c r="R119" s="3"/>
      <c r="S119" s="3"/>
    </row>
    <row r="120" spans="1:19" ht="21.75">
      <c r="A120" s="490"/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3"/>
      <c r="R120" s="3"/>
      <c r="S120" s="3"/>
    </row>
    <row r="121" spans="1:19" ht="21.75">
      <c r="A121" s="360"/>
      <c r="B121" s="489"/>
      <c r="C121" s="489"/>
      <c r="D121" s="489"/>
      <c r="E121" s="489"/>
      <c r="F121" s="489"/>
      <c r="G121" s="489"/>
      <c r="H121" s="489"/>
      <c r="I121" s="489"/>
      <c r="J121" s="76"/>
      <c r="K121" s="489"/>
      <c r="L121" s="489"/>
      <c r="M121" s="489"/>
      <c r="N121" s="76"/>
      <c r="O121" s="76"/>
      <c r="P121" s="75"/>
      <c r="Q121" s="3"/>
      <c r="R121" s="3"/>
      <c r="S121" s="3"/>
    </row>
    <row r="122" spans="1:19" ht="21.75">
      <c r="A122" s="361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362"/>
      <c r="Q122" s="3"/>
      <c r="R122" s="3"/>
      <c r="S122" s="3"/>
    </row>
    <row r="123" spans="1:19" ht="21.75">
      <c r="A123" s="36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1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1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1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21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21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21.75">
      <c r="A129" s="36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21.7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1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1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1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1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1.75">
      <c r="A135" s="364"/>
      <c r="B135" s="364"/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"/>
      <c r="R135" s="3"/>
      <c r="S135" s="3"/>
    </row>
    <row r="136" spans="1:19" ht="21.75">
      <c r="A136" s="364"/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"/>
      <c r="R136" s="3"/>
      <c r="S136" s="3"/>
    </row>
    <row r="137" spans="1:19" ht="21.75">
      <c r="A137" s="36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21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21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21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1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21.75">
      <c r="A142" s="364"/>
      <c r="B142" s="364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"/>
      <c r="R142" s="3"/>
      <c r="S142" s="3"/>
    </row>
    <row r="143" spans="1:19" ht="21.75">
      <c r="A143" s="364"/>
      <c r="B143" s="364"/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"/>
      <c r="R143" s="3"/>
      <c r="S143" s="3"/>
    </row>
    <row r="144" spans="1:19" ht="21.75">
      <c r="A144" s="490"/>
      <c r="B144" s="490"/>
      <c r="C144" s="490"/>
      <c r="D144" s="490"/>
      <c r="E144" s="490"/>
      <c r="F144" s="490"/>
      <c r="G144" s="490"/>
      <c r="H144" s="490"/>
      <c r="I144" s="490"/>
      <c r="J144" s="490"/>
      <c r="K144" s="490"/>
      <c r="L144" s="490"/>
      <c r="M144" s="490"/>
      <c r="N144" s="490"/>
      <c r="O144" s="490"/>
      <c r="P144" s="490"/>
      <c r="Q144" s="253"/>
      <c r="R144" s="3"/>
      <c r="S144" s="3"/>
    </row>
    <row r="145" spans="1:19" ht="21.75">
      <c r="A145" s="490"/>
      <c r="B145" s="490"/>
      <c r="C145" s="490"/>
      <c r="D145" s="490"/>
      <c r="E145" s="490"/>
      <c r="F145" s="490"/>
      <c r="G145" s="490"/>
      <c r="H145" s="490"/>
      <c r="I145" s="490"/>
      <c r="J145" s="490"/>
      <c r="K145" s="490"/>
      <c r="L145" s="490"/>
      <c r="M145" s="490"/>
      <c r="N145" s="490"/>
      <c r="O145" s="490"/>
      <c r="P145" s="490"/>
      <c r="Q145" s="3"/>
      <c r="R145" s="3"/>
      <c r="S145" s="3"/>
    </row>
    <row r="146" spans="1:19" ht="21.75">
      <c r="A146" s="360"/>
      <c r="B146" s="489"/>
      <c r="C146" s="489"/>
      <c r="D146" s="489"/>
      <c r="E146" s="489"/>
      <c r="F146" s="489"/>
      <c r="G146" s="489"/>
      <c r="H146" s="489"/>
      <c r="I146" s="489"/>
      <c r="J146" s="76"/>
      <c r="K146" s="489"/>
      <c r="L146" s="489"/>
      <c r="M146" s="489"/>
      <c r="N146" s="76"/>
      <c r="O146" s="76"/>
      <c r="P146" s="75"/>
      <c r="Q146" s="3"/>
      <c r="R146" s="3"/>
      <c r="S146" s="3"/>
    </row>
    <row r="147" spans="1:19" ht="21.75">
      <c r="A147" s="361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362"/>
      <c r="Q147" s="3"/>
      <c r="R147" s="3"/>
      <c r="S147" s="3"/>
    </row>
    <row r="148" spans="1:19" ht="21.75">
      <c r="A148" s="36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1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1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1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1.7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21.7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21.75">
      <c r="A154" s="36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21.7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21.7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1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21.7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21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21.75">
      <c r="A160" s="364"/>
      <c r="B160" s="364"/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"/>
      <c r="R160" s="3"/>
      <c r="S160" s="3"/>
    </row>
    <row r="161" spans="1:19" ht="21.75">
      <c r="A161" s="364"/>
      <c r="B161" s="364"/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"/>
      <c r="R161" s="3"/>
      <c r="S161" s="3"/>
    </row>
    <row r="162" spans="1:19" ht="21.75">
      <c r="A162" s="36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21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21.7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21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21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21.75">
      <c r="A167" s="364"/>
      <c r="B167" s="364"/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"/>
      <c r="R167" s="3"/>
      <c r="S167" s="3"/>
    </row>
    <row r="168" spans="1:19" ht="21.75">
      <c r="A168" s="364"/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"/>
      <c r="R168" s="3"/>
      <c r="S168" s="3"/>
    </row>
    <row r="169" spans="1:19" ht="21.75">
      <c r="A169" s="488"/>
      <c r="B169" s="488"/>
      <c r="C169" s="488"/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253"/>
      <c r="R169" s="3"/>
      <c r="S169" s="3"/>
    </row>
    <row r="170" spans="1:19" ht="21.75">
      <c r="A170" s="488"/>
      <c r="B170" s="488"/>
      <c r="C170" s="488"/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3"/>
      <c r="R170" s="3"/>
      <c r="S170" s="3"/>
    </row>
    <row r="171" spans="1:19" ht="21.75">
      <c r="A171" s="488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  <c r="N171" s="488"/>
      <c r="O171" s="488"/>
      <c r="P171" s="488"/>
      <c r="Q171" s="3"/>
      <c r="R171" s="3"/>
      <c r="S171" s="3"/>
    </row>
    <row r="172" spans="1:19" ht="21.75">
      <c r="A172" s="353"/>
      <c r="B172" s="353"/>
      <c r="C172" s="353"/>
      <c r="D172" s="353"/>
      <c r="E172" s="353"/>
      <c r="F172" s="353"/>
      <c r="G172" s="488"/>
      <c r="H172" s="488"/>
      <c r="I172" s="488"/>
      <c r="J172" s="488"/>
      <c r="K172" s="353"/>
      <c r="L172" s="353"/>
      <c r="M172" s="353"/>
      <c r="N172" s="353"/>
      <c r="O172" s="353"/>
      <c r="P172" s="353"/>
      <c r="Q172" s="3"/>
      <c r="R172" s="3"/>
      <c r="S172" s="3"/>
    </row>
    <row r="173" spans="1:19" ht="21.75">
      <c r="A173" s="353"/>
      <c r="B173" s="353"/>
      <c r="C173" s="353"/>
      <c r="D173" s="353"/>
      <c r="E173" s="353"/>
      <c r="F173" s="353"/>
      <c r="G173" s="488"/>
      <c r="H173" s="488"/>
      <c r="I173" s="488"/>
      <c r="J173" s="488"/>
      <c r="K173" s="353"/>
      <c r="L173" s="353"/>
      <c r="M173" s="353"/>
      <c r="N173" s="353"/>
      <c r="O173" s="353"/>
      <c r="P173" s="353"/>
      <c r="Q173" s="3"/>
      <c r="R173" s="3"/>
      <c r="S173" s="3"/>
    </row>
    <row r="174" spans="1:19" ht="21.75">
      <c r="A174" s="360"/>
      <c r="B174" s="489"/>
      <c r="C174" s="489"/>
      <c r="D174" s="489"/>
      <c r="E174" s="489"/>
      <c r="F174" s="489"/>
      <c r="G174" s="489"/>
      <c r="H174" s="489"/>
      <c r="I174" s="489"/>
      <c r="J174" s="76"/>
      <c r="K174" s="489"/>
      <c r="L174" s="489"/>
      <c r="M174" s="489"/>
      <c r="N174" s="76"/>
      <c r="O174" s="76"/>
      <c r="P174" s="75"/>
      <c r="Q174" s="3"/>
      <c r="R174" s="3"/>
      <c r="S174" s="3"/>
    </row>
    <row r="175" spans="1:19" ht="21.75">
      <c r="A175" s="361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362"/>
      <c r="Q175" s="3"/>
      <c r="R175" s="3"/>
      <c r="S175" s="3"/>
    </row>
    <row r="176" spans="1:19" ht="21.75">
      <c r="A176" s="36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21.7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1.7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21.7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1.7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1.7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1.7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21.7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21.7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21.75">
      <c r="A185" s="36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21.75">
      <c r="A186" s="36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21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1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21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1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21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21.75">
      <c r="A192" s="364"/>
      <c r="B192" s="364"/>
      <c r="C192" s="364"/>
      <c r="D192" s="364"/>
      <c r="E192" s="364"/>
      <c r="F192" s="364"/>
      <c r="G192" s="364"/>
      <c r="H192" s="364"/>
      <c r="I192" s="364"/>
      <c r="J192" s="364"/>
      <c r="K192" s="364"/>
      <c r="L192" s="364"/>
      <c r="M192" s="364"/>
      <c r="N192" s="364"/>
      <c r="O192" s="364"/>
      <c r="P192" s="364"/>
      <c r="Q192" s="3"/>
      <c r="R192" s="3"/>
      <c r="S192" s="3"/>
    </row>
    <row r="193" spans="1:19" ht="21.75">
      <c r="A193" s="364"/>
      <c r="B193" s="364"/>
      <c r="C193" s="364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  <c r="O193" s="364"/>
      <c r="P193" s="364"/>
      <c r="Q193" s="3"/>
      <c r="R193" s="3"/>
      <c r="S193" s="3"/>
    </row>
    <row r="194" spans="1:19" ht="21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1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1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21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21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21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21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21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21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7" ht="21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21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21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21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21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21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21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21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21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21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21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21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21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21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21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21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21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21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21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21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21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21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21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21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21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21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21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21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21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21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21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21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21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21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21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21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21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21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21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21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21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21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21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21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21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21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21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21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21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1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21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21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21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21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21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21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21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21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21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21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21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21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21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21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21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21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21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1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</sheetData>
  <sheetProtection/>
  <mergeCells count="38">
    <mergeCell ref="N98:O98"/>
    <mergeCell ref="L101:N101"/>
    <mergeCell ref="B101:C101"/>
    <mergeCell ref="B102:C102"/>
    <mergeCell ref="F101:G101"/>
    <mergeCell ref="F102:G102"/>
    <mergeCell ref="L102:N102"/>
    <mergeCell ref="A169:P169"/>
    <mergeCell ref="A170:P170"/>
    <mergeCell ref="A171:P171"/>
    <mergeCell ref="G172:J172"/>
    <mergeCell ref="G173:J173"/>
    <mergeCell ref="B174:C174"/>
    <mergeCell ref="D174:E174"/>
    <mergeCell ref="F174:G174"/>
    <mergeCell ref="H174:I174"/>
    <mergeCell ref="K174:M174"/>
    <mergeCell ref="A144:P144"/>
    <mergeCell ref="A145:P145"/>
    <mergeCell ref="B146:C146"/>
    <mergeCell ref="D146:E146"/>
    <mergeCell ref="F146:G146"/>
    <mergeCell ref="H146:I146"/>
    <mergeCell ref="K146:M146"/>
    <mergeCell ref="A119:P119"/>
    <mergeCell ref="A120:P120"/>
    <mergeCell ref="B121:C121"/>
    <mergeCell ref="D121:E121"/>
    <mergeCell ref="F121:G121"/>
    <mergeCell ref="H121:I121"/>
    <mergeCell ref="K121:M121"/>
    <mergeCell ref="A1:P1"/>
    <mergeCell ref="A2:P2"/>
    <mergeCell ref="B3:C3"/>
    <mergeCell ref="D3:E3"/>
    <mergeCell ref="F3:G3"/>
    <mergeCell ref="H3:I3"/>
    <mergeCell ref="K3:M3"/>
  </mergeCells>
  <printOptions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H21" sqref="H21"/>
    </sheetView>
  </sheetViews>
  <sheetFormatPr defaultColWidth="9.140625" defaultRowHeight="21.75"/>
  <cols>
    <col min="1" max="1" width="10.7109375" style="0" customWidth="1"/>
    <col min="14" max="14" width="11.57421875" style="0" customWidth="1"/>
    <col min="16" max="16" width="11.57421875" style="0" customWidth="1"/>
  </cols>
  <sheetData>
    <row r="1" spans="1:16" ht="21.75">
      <c r="A1" s="465" t="s">
        <v>302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16" ht="21.75">
      <c r="A2" s="465" t="s">
        <v>329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</row>
    <row r="3" spans="1:16" ht="21.75">
      <c r="A3" s="116" t="s">
        <v>60</v>
      </c>
      <c r="B3" s="492" t="s">
        <v>69</v>
      </c>
      <c r="C3" s="493"/>
      <c r="D3" s="492" t="s">
        <v>70</v>
      </c>
      <c r="E3" s="493"/>
      <c r="F3" s="492" t="s">
        <v>71</v>
      </c>
      <c r="G3" s="494"/>
      <c r="H3" s="492" t="s">
        <v>72</v>
      </c>
      <c r="I3" s="493"/>
      <c r="J3" s="55" t="s">
        <v>74</v>
      </c>
      <c r="K3" s="492" t="s">
        <v>76</v>
      </c>
      <c r="L3" s="494"/>
      <c r="M3" s="493"/>
      <c r="N3" s="56" t="s">
        <v>79</v>
      </c>
      <c r="O3" s="56" t="s">
        <v>81</v>
      </c>
      <c r="P3" s="117" t="s">
        <v>61</v>
      </c>
    </row>
    <row r="4" spans="1:16" ht="21.75">
      <c r="A4" s="345" t="s">
        <v>62</v>
      </c>
      <c r="B4" s="56" t="s">
        <v>83</v>
      </c>
      <c r="C4" s="56" t="s">
        <v>84</v>
      </c>
      <c r="D4" s="56" t="s">
        <v>159</v>
      </c>
      <c r="E4" s="56" t="s">
        <v>169</v>
      </c>
      <c r="F4" s="56" t="s">
        <v>160</v>
      </c>
      <c r="G4" s="56" t="s">
        <v>111</v>
      </c>
      <c r="H4" s="56" t="s">
        <v>73</v>
      </c>
      <c r="I4" s="56" t="s">
        <v>101</v>
      </c>
      <c r="J4" s="56" t="s">
        <v>75</v>
      </c>
      <c r="K4" s="56" t="s">
        <v>178</v>
      </c>
      <c r="L4" s="56" t="s">
        <v>77</v>
      </c>
      <c r="M4" s="56" t="s">
        <v>78</v>
      </c>
      <c r="N4" s="56" t="s">
        <v>80</v>
      </c>
      <c r="O4" s="56" t="s">
        <v>82</v>
      </c>
      <c r="P4" s="346"/>
    </row>
    <row r="5" spans="1:16" ht="21.75">
      <c r="A5" s="352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</row>
    <row r="6" spans="1:16" ht="21.75">
      <c r="A6" s="347">
        <v>420000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5"/>
    </row>
    <row r="7" spans="1:16" ht="21.75">
      <c r="A7" s="423">
        <v>420900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>
        <v>2250900</v>
      </c>
      <c r="O7" s="367"/>
      <c r="P7" s="367">
        <f>SUM(B7:O7)</f>
        <v>2250900</v>
      </c>
    </row>
    <row r="8" spans="1:16" ht="21.75">
      <c r="A8" s="428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</row>
    <row r="9" spans="1:16" ht="21.75">
      <c r="A9" s="428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</row>
    <row r="10" spans="1:16" ht="21.75">
      <c r="A10" s="428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</row>
    <row r="11" spans="1:16" ht="21.75">
      <c r="A11" s="350"/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</row>
    <row r="12" spans="1:16" ht="21.75">
      <c r="A12" s="424" t="s">
        <v>63</v>
      </c>
      <c r="B12" s="425">
        <f aca="true" t="shared" si="0" ref="B12:M12">SUM(A12)</f>
        <v>0</v>
      </c>
      <c r="C12" s="425">
        <f t="shared" si="0"/>
        <v>0</v>
      </c>
      <c r="D12" s="425">
        <f t="shared" si="0"/>
        <v>0</v>
      </c>
      <c r="E12" s="425">
        <f t="shared" si="0"/>
        <v>0</v>
      </c>
      <c r="F12" s="425">
        <f t="shared" si="0"/>
        <v>0</v>
      </c>
      <c r="G12" s="425">
        <f t="shared" si="0"/>
        <v>0</v>
      </c>
      <c r="H12" s="425">
        <f t="shared" si="0"/>
        <v>0</v>
      </c>
      <c r="I12" s="425">
        <f t="shared" si="0"/>
        <v>0</v>
      </c>
      <c r="J12" s="425">
        <f t="shared" si="0"/>
        <v>0</v>
      </c>
      <c r="K12" s="425">
        <f t="shared" si="0"/>
        <v>0</v>
      </c>
      <c r="L12" s="425">
        <f t="shared" si="0"/>
        <v>0</v>
      </c>
      <c r="M12" s="425">
        <f t="shared" si="0"/>
        <v>0</v>
      </c>
      <c r="N12" s="425">
        <f>SUM(N7:N11)</f>
        <v>2250900</v>
      </c>
      <c r="O12" s="425"/>
      <c r="P12" s="425">
        <f>SUM(B12:O12)</f>
        <v>2250900</v>
      </c>
    </row>
    <row r="13" spans="1:16" ht="22.5" thickBot="1">
      <c r="A13" s="426" t="s">
        <v>64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>
        <v>2323500</v>
      </c>
      <c r="O13" s="427"/>
      <c r="P13" s="427">
        <f>SUM(B13:O13)</f>
        <v>2323500</v>
      </c>
    </row>
    <row r="14" spans="1:16" ht="22.5" thickTop="1">
      <c r="A14" s="363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253"/>
    </row>
    <row r="15" spans="1:16" ht="21.75">
      <c r="A15" s="2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253"/>
    </row>
    <row r="16" spans="1:16" ht="21.75">
      <c r="A16" s="2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</row>
    <row r="17" spans="1:16" ht="21.75">
      <c r="A17" s="3"/>
      <c r="B17" s="403"/>
      <c r="C17" s="403"/>
      <c r="D17" s="403"/>
      <c r="E17" s="403"/>
      <c r="F17" s="403"/>
      <c r="G17" s="403"/>
      <c r="H17" s="403"/>
      <c r="I17" s="403"/>
      <c r="J17" s="403"/>
      <c r="K17" s="422"/>
      <c r="L17" s="422" t="s">
        <v>155</v>
      </c>
      <c r="M17" s="403"/>
      <c r="N17" s="403"/>
      <c r="O17" s="253"/>
      <c r="P17" s="253"/>
    </row>
    <row r="18" spans="1:16" ht="21.75">
      <c r="A18" s="3"/>
      <c r="B18" s="499" t="s">
        <v>331</v>
      </c>
      <c r="C18" s="499"/>
      <c r="D18" s="403"/>
      <c r="E18" s="403"/>
      <c r="F18" s="499" t="s">
        <v>325</v>
      </c>
      <c r="G18" s="499"/>
      <c r="H18" s="499"/>
      <c r="I18" s="403"/>
      <c r="J18" s="403"/>
      <c r="K18" s="403"/>
      <c r="L18" s="499" t="s">
        <v>332</v>
      </c>
      <c r="M18" s="499"/>
      <c r="N18" s="499"/>
      <c r="O18" s="253"/>
      <c r="P18" s="253"/>
    </row>
    <row r="19" spans="1:16" ht="21.75">
      <c r="A19" s="3"/>
      <c r="B19" s="499" t="s">
        <v>67</v>
      </c>
      <c r="C19" s="499"/>
      <c r="D19" s="403"/>
      <c r="E19" s="403"/>
      <c r="F19" s="499" t="s">
        <v>153</v>
      </c>
      <c r="G19" s="499"/>
      <c r="H19" s="499"/>
      <c r="I19" s="403"/>
      <c r="J19" s="403"/>
      <c r="K19" s="403"/>
      <c r="L19" s="499" t="s">
        <v>68</v>
      </c>
      <c r="M19" s="499"/>
      <c r="N19" s="499"/>
      <c r="O19" s="253"/>
      <c r="P19" s="253"/>
    </row>
    <row r="20" spans="1:16" ht="21.75">
      <c r="A20" s="364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</row>
    <row r="21" spans="1:16" ht="21.75">
      <c r="A21" s="364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</row>
    <row r="22" spans="1:16" ht="21.75">
      <c r="A22" s="36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1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1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.75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</row>
    <row r="28" spans="1:16" ht="21.75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</row>
    <row r="29" spans="1:16" ht="21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1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1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1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1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1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1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1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1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1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/>
  <mergeCells count="13">
    <mergeCell ref="L18:N18"/>
    <mergeCell ref="F18:H18"/>
    <mergeCell ref="F19:H19"/>
    <mergeCell ref="B18:C18"/>
    <mergeCell ref="B19:C19"/>
    <mergeCell ref="L19:N19"/>
    <mergeCell ref="A1:P1"/>
    <mergeCell ref="A2:P2"/>
    <mergeCell ref="B3:C3"/>
    <mergeCell ref="D3:E3"/>
    <mergeCell ref="F3:G3"/>
    <mergeCell ref="H3:I3"/>
    <mergeCell ref="K3:M3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55">
      <selection activeCell="G12" sqref="G12"/>
    </sheetView>
  </sheetViews>
  <sheetFormatPr defaultColWidth="9.140625" defaultRowHeight="21.75"/>
  <cols>
    <col min="2" max="2" width="11.00390625" style="0" bestFit="1" customWidth="1"/>
    <col min="3" max="3" width="10.00390625" style="0" bestFit="1" customWidth="1"/>
    <col min="6" max="8" width="10.00390625" style="0" bestFit="1" customWidth="1"/>
    <col min="10" max="11" width="10.00390625" style="0" bestFit="1" customWidth="1"/>
    <col min="13" max="13" width="11.00390625" style="0" bestFit="1" customWidth="1"/>
    <col min="16" max="16" width="10.140625" style="0" bestFit="1" customWidth="1"/>
  </cols>
  <sheetData>
    <row r="1" spans="1:16" ht="21.75">
      <c r="A1" s="488" t="s">
        <v>305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16" ht="21.75">
      <c r="A2" s="488" t="s">
        <v>306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</row>
    <row r="3" spans="1:16" ht="21.75">
      <c r="A3" s="488" t="s">
        <v>310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1:16" ht="21.75">
      <c r="A4" s="353"/>
      <c r="B4" s="353"/>
      <c r="C4" s="353"/>
      <c r="D4" s="353"/>
      <c r="E4" s="353"/>
      <c r="F4" s="353"/>
      <c r="G4" s="488" t="s">
        <v>307</v>
      </c>
      <c r="H4" s="488"/>
      <c r="I4" s="488"/>
      <c r="J4" s="488"/>
      <c r="K4" s="353"/>
      <c r="L4" s="353"/>
      <c r="M4" s="353"/>
      <c r="N4" s="353"/>
      <c r="O4" s="353"/>
      <c r="P4" s="353"/>
    </row>
    <row r="5" spans="1:16" ht="21.75">
      <c r="A5" s="353"/>
      <c r="B5" s="353"/>
      <c r="C5" s="353"/>
      <c r="D5" s="353"/>
      <c r="E5" s="353"/>
      <c r="F5" s="353"/>
      <c r="G5" s="488" t="s">
        <v>308</v>
      </c>
      <c r="H5" s="488"/>
      <c r="I5" s="488"/>
      <c r="J5" s="488"/>
      <c r="K5" s="353"/>
      <c r="L5" s="353"/>
      <c r="M5" s="353"/>
      <c r="N5" s="353"/>
      <c r="O5" s="353"/>
      <c r="P5" s="353"/>
    </row>
    <row r="6" spans="1:16" ht="21.75">
      <c r="A6" s="437" t="s">
        <v>60</v>
      </c>
      <c r="B6" s="502" t="s">
        <v>69</v>
      </c>
      <c r="C6" s="503"/>
      <c r="D6" s="502" t="s">
        <v>70</v>
      </c>
      <c r="E6" s="503"/>
      <c r="F6" s="502" t="s">
        <v>71</v>
      </c>
      <c r="G6" s="504"/>
      <c r="H6" s="502" t="s">
        <v>72</v>
      </c>
      <c r="I6" s="503"/>
      <c r="J6" s="439" t="s">
        <v>74</v>
      </c>
      <c r="K6" s="502" t="s">
        <v>76</v>
      </c>
      <c r="L6" s="504"/>
      <c r="M6" s="503"/>
      <c r="N6" s="440" t="s">
        <v>79</v>
      </c>
      <c r="O6" s="438" t="s">
        <v>81</v>
      </c>
      <c r="P6" s="441" t="s">
        <v>61</v>
      </c>
    </row>
    <row r="7" spans="1:16" ht="21.75">
      <c r="A7" s="442" t="s">
        <v>62</v>
      </c>
      <c r="B7" s="440" t="s">
        <v>83</v>
      </c>
      <c r="C7" s="440" t="s">
        <v>84</v>
      </c>
      <c r="D7" s="440" t="s">
        <v>159</v>
      </c>
      <c r="E7" s="440" t="s">
        <v>169</v>
      </c>
      <c r="F7" s="440" t="s">
        <v>160</v>
      </c>
      <c r="G7" s="440" t="s">
        <v>111</v>
      </c>
      <c r="H7" s="440" t="s">
        <v>73</v>
      </c>
      <c r="I7" s="440" t="s">
        <v>101</v>
      </c>
      <c r="J7" s="440" t="s">
        <v>75</v>
      </c>
      <c r="K7" s="440" t="s">
        <v>178</v>
      </c>
      <c r="L7" s="440" t="s">
        <v>77</v>
      </c>
      <c r="M7" s="440" t="s">
        <v>78</v>
      </c>
      <c r="N7" s="440" t="s">
        <v>80</v>
      </c>
      <c r="O7" s="440" t="s">
        <v>82</v>
      </c>
      <c r="P7" s="443"/>
    </row>
    <row r="8" spans="1:16" ht="24">
      <c r="A8" s="444">
        <v>100000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6"/>
    </row>
    <row r="9" spans="1:16" ht="24">
      <c r="A9" s="447">
        <v>110300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</row>
    <row r="10" spans="1:16" ht="24">
      <c r="A10" s="447">
        <v>110900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</row>
    <row r="11" spans="1:16" ht="24">
      <c r="A11" s="447">
        <v>111000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</row>
    <row r="12" spans="1:16" ht="24">
      <c r="A12" s="447">
        <v>111100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</row>
    <row r="13" spans="1:16" ht="24">
      <c r="A13" s="448">
        <v>120100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</row>
    <row r="14" spans="1:16" ht="24">
      <c r="A14" s="394" t="s">
        <v>63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450" t="s">
        <v>59</v>
      </c>
    </row>
    <row r="15" spans="1:16" ht="22.5" thickBot="1">
      <c r="A15" s="392" t="s">
        <v>64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451"/>
      <c r="P15" s="392">
        <f>N15+O15</f>
        <v>0</v>
      </c>
    </row>
    <row r="16" spans="1:16" ht="22.5" thickTop="1">
      <c r="A16" s="352">
        <v>210000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</row>
    <row r="17" spans="1:16" ht="21.75">
      <c r="A17" s="452">
        <v>210100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453">
        <f>B17+C17+D17+E17+F17+G17+H17+I17+J17+K17+L17+M17+N17+O17</f>
        <v>0</v>
      </c>
    </row>
    <row r="18" spans="1:16" ht="21.75">
      <c r="A18" s="452">
        <v>210200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453">
        <f aca="true" t="shared" si="0" ref="P18:P29">B18+C18+D18+E18+F18+G18+H18+I18+J18+K18+L18+M18+N18+O18</f>
        <v>0</v>
      </c>
    </row>
    <row r="19" spans="1:16" ht="21.75">
      <c r="A19" s="452">
        <v>210300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453">
        <f t="shared" si="0"/>
        <v>0</v>
      </c>
    </row>
    <row r="20" spans="1:16" ht="21.75">
      <c r="A20" s="452">
        <v>210400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453">
        <f t="shared" si="0"/>
        <v>0</v>
      </c>
    </row>
    <row r="21" spans="1:16" ht="21.75">
      <c r="A21" s="452">
        <v>210600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453">
        <f t="shared" si="0"/>
        <v>0</v>
      </c>
    </row>
    <row r="22" spans="1:16" ht="21.75">
      <c r="A22" s="347">
        <v>220000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453">
        <f t="shared" si="0"/>
        <v>0</v>
      </c>
    </row>
    <row r="23" spans="1:17" ht="21.75">
      <c r="A23" s="452">
        <v>220100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453">
        <f t="shared" si="0"/>
        <v>0</v>
      </c>
      <c r="Q23" s="3"/>
    </row>
    <row r="24" spans="1:17" ht="21.75">
      <c r="A24" s="452">
        <v>220200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453">
        <f t="shared" si="0"/>
        <v>0</v>
      </c>
      <c r="Q24" s="3"/>
    </row>
    <row r="25" spans="1:17" ht="21.75">
      <c r="A25" s="452">
        <v>220300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453">
        <f t="shared" si="0"/>
        <v>0</v>
      </c>
      <c r="Q25" s="3"/>
    </row>
    <row r="26" spans="1:17" ht="21.75">
      <c r="A26" s="452">
        <v>220500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453">
        <f t="shared" si="0"/>
        <v>0</v>
      </c>
      <c r="Q26" s="3"/>
    </row>
    <row r="27" spans="1:17" ht="21.75">
      <c r="A27" s="452">
        <v>220600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453">
        <f t="shared" si="0"/>
        <v>0</v>
      </c>
      <c r="Q27" s="3"/>
    </row>
    <row r="28" spans="1:16" ht="21.75">
      <c r="A28" s="452">
        <v>200700</v>
      </c>
      <c r="B28" s="395"/>
      <c r="C28" s="395"/>
      <c r="D28" s="395"/>
      <c r="E28" s="395"/>
      <c r="F28" s="454"/>
      <c r="G28" s="395"/>
      <c r="H28" s="395"/>
      <c r="I28" s="395"/>
      <c r="J28" s="395"/>
      <c r="K28" s="395"/>
      <c r="L28" s="395"/>
      <c r="M28" s="395"/>
      <c r="N28" s="395"/>
      <c r="O28" s="395"/>
      <c r="P28" s="453">
        <f t="shared" si="0"/>
        <v>0</v>
      </c>
    </row>
    <row r="29" spans="1:16" ht="21.75">
      <c r="A29" s="455">
        <v>220800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3">
        <f t="shared" si="0"/>
        <v>0</v>
      </c>
    </row>
    <row r="30" spans="1:16" ht="21.75">
      <c r="A30" s="394" t="s">
        <v>63</v>
      </c>
      <c r="B30" s="394">
        <f>B17+B18+B19+B20+B21+B22+B23+B24+B25+B26+B27+B28+B29</f>
        <v>0</v>
      </c>
      <c r="C30" s="394">
        <f aca="true" t="shared" si="1" ref="C30:O30">C17+C18+C19+C20+C21+C22+C23+C24+C25+C26+C27+C28+C29</f>
        <v>0</v>
      </c>
      <c r="D30" s="394">
        <f t="shared" si="1"/>
        <v>0</v>
      </c>
      <c r="E30" s="394">
        <f t="shared" si="1"/>
        <v>0</v>
      </c>
      <c r="F30" s="394">
        <f t="shared" si="1"/>
        <v>0</v>
      </c>
      <c r="G30" s="394">
        <f t="shared" si="1"/>
        <v>0</v>
      </c>
      <c r="H30" s="394">
        <f t="shared" si="1"/>
        <v>0</v>
      </c>
      <c r="I30" s="394">
        <f t="shared" si="1"/>
        <v>0</v>
      </c>
      <c r="J30" s="394">
        <f t="shared" si="1"/>
        <v>0</v>
      </c>
      <c r="K30" s="394">
        <f t="shared" si="1"/>
        <v>0</v>
      </c>
      <c r="L30" s="394">
        <f t="shared" si="1"/>
        <v>0</v>
      </c>
      <c r="M30" s="394">
        <f t="shared" si="1"/>
        <v>0</v>
      </c>
      <c r="N30" s="394">
        <f t="shared" si="1"/>
        <v>0</v>
      </c>
      <c r="O30" s="394">
        <f t="shared" si="1"/>
        <v>0</v>
      </c>
      <c r="P30" s="394">
        <f>P17+P18+P19+P20+P21+P23+P24+P25+P26+P27+P28+P29</f>
        <v>0</v>
      </c>
    </row>
    <row r="31" spans="1:16" ht="22.5" thickBot="1">
      <c r="A31" s="405" t="s">
        <v>64</v>
      </c>
      <c r="B31" s="392"/>
      <c r="C31" s="392"/>
      <c r="D31" s="392"/>
      <c r="E31" s="392"/>
      <c r="F31" s="392">
        <v>-50000</v>
      </c>
      <c r="G31" s="392"/>
      <c r="H31" s="392"/>
      <c r="I31" s="392"/>
      <c r="J31" s="392"/>
      <c r="K31" s="392"/>
      <c r="L31" s="392"/>
      <c r="M31" s="392"/>
      <c r="N31" s="392"/>
      <c r="O31" s="392"/>
      <c r="P31" s="392">
        <v>-50000</v>
      </c>
    </row>
    <row r="32" spans="1:16" ht="22.5" thickTop="1">
      <c r="A32" s="351">
        <v>310000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</row>
    <row r="33" spans="1:16" ht="21.75">
      <c r="A33" s="452">
        <v>310100</v>
      </c>
      <c r="B33" s="454">
        <v>-140800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367">
        <f>B33+C33+D33+E33+F33+G33+H33+I33+J33+K33+L33+M33+N33+O33</f>
        <v>-140800</v>
      </c>
    </row>
    <row r="34" spans="1:16" ht="21.75">
      <c r="A34" s="452">
        <v>310300</v>
      </c>
      <c r="B34" s="454">
        <v>20000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367">
        <f>B34+C34+D34+E34+F34+G34+H34+I34+J34+K34+L34+M34+N34+O34</f>
        <v>20000</v>
      </c>
    </row>
    <row r="35" spans="1:16" ht="21.75">
      <c r="A35" s="452">
        <v>310400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367">
        <f>B35+C35+D35+E35+F35+G35+H35+I35+J35+K35+L35+M35+N35+O35</f>
        <v>0</v>
      </c>
    </row>
    <row r="36" spans="1:16" ht="21.75">
      <c r="A36" s="455">
        <v>310500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367">
        <f>B36+C36+D36+E36+F36+G36+H36+I36+J36+K36+L36+M36+N36+O36</f>
        <v>0</v>
      </c>
    </row>
    <row r="37" spans="1:16" ht="21.75">
      <c r="A37" s="455">
        <v>310600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367">
        <f>B37+C37+D37+E37+F37+G37+H37+I37+J37+K37+L37+M37+N37+O37</f>
        <v>0</v>
      </c>
    </row>
    <row r="38" spans="1:16" ht="21.75">
      <c r="A38" s="394" t="s">
        <v>63</v>
      </c>
      <c r="B38" s="394">
        <f>B33+B34+B35+B36+B37</f>
        <v>-120800</v>
      </c>
      <c r="C38" s="394">
        <f aca="true" t="shared" si="2" ref="C38:O38">C33+C34+C35+C36+C37</f>
        <v>0</v>
      </c>
      <c r="D38" s="394">
        <f t="shared" si="2"/>
        <v>0</v>
      </c>
      <c r="E38" s="394">
        <f t="shared" si="2"/>
        <v>0</v>
      </c>
      <c r="F38" s="394">
        <f t="shared" si="2"/>
        <v>0</v>
      </c>
      <c r="G38" s="394">
        <f t="shared" si="2"/>
        <v>0</v>
      </c>
      <c r="H38" s="394">
        <f t="shared" si="2"/>
        <v>0</v>
      </c>
      <c r="I38" s="394">
        <f t="shared" si="2"/>
        <v>0</v>
      </c>
      <c r="J38" s="394">
        <f t="shared" si="2"/>
        <v>0</v>
      </c>
      <c r="K38" s="394">
        <f t="shared" si="2"/>
        <v>0</v>
      </c>
      <c r="L38" s="394">
        <f t="shared" si="2"/>
        <v>0</v>
      </c>
      <c r="M38" s="394">
        <f t="shared" si="2"/>
        <v>0</v>
      </c>
      <c r="N38" s="394">
        <f t="shared" si="2"/>
        <v>0</v>
      </c>
      <c r="O38" s="394">
        <f t="shared" si="2"/>
        <v>0</v>
      </c>
      <c r="P38" s="394">
        <f>P33+P34+P35+P36+P37</f>
        <v>-120800</v>
      </c>
    </row>
    <row r="39" spans="1:16" ht="22.5" thickBot="1">
      <c r="A39" s="405" t="s">
        <v>64</v>
      </c>
      <c r="B39" s="392">
        <v>-150800</v>
      </c>
      <c r="C39" s="392"/>
      <c r="D39" s="392"/>
      <c r="E39" s="392"/>
      <c r="F39" s="392"/>
      <c r="G39" s="392"/>
      <c r="H39" s="392">
        <v>-11000</v>
      </c>
      <c r="I39" s="392"/>
      <c r="J39" s="392"/>
      <c r="K39" s="392"/>
      <c r="L39" s="392"/>
      <c r="M39" s="392"/>
      <c r="N39" s="392"/>
      <c r="O39" s="392"/>
      <c r="P39" s="392">
        <f>SUM(B39:O39)</f>
        <v>-161800</v>
      </c>
    </row>
    <row r="40" spans="1:16" ht="22.5" thickTop="1">
      <c r="A40" s="351">
        <v>320000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393"/>
    </row>
    <row r="41" spans="1:16" ht="21.75">
      <c r="A41" s="452">
        <v>320100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367">
        <f>B41+C41+D41+E41+F41+G41+H41+I41+J41+K41+L41+M41+N41+O41</f>
        <v>0</v>
      </c>
    </row>
    <row r="42" spans="1:16" ht="21.75">
      <c r="A42" s="452">
        <v>320300</v>
      </c>
      <c r="B42" s="453"/>
      <c r="C42" s="453"/>
      <c r="D42" s="453"/>
      <c r="E42" s="453"/>
      <c r="F42" s="453"/>
      <c r="G42" s="453"/>
      <c r="H42" s="453"/>
      <c r="I42" s="453"/>
      <c r="J42" s="453">
        <v>-50000</v>
      </c>
      <c r="K42" s="453"/>
      <c r="L42" s="453"/>
      <c r="M42" s="453"/>
      <c r="N42" s="453"/>
      <c r="O42" s="453"/>
      <c r="P42" s="367">
        <f>B42+C42+D42+E42+F42+G42+H42+I42+J42+K42+L42+M42+N42+O42</f>
        <v>-50000</v>
      </c>
    </row>
    <row r="43" spans="1:16" ht="21.75">
      <c r="A43" s="452">
        <v>320300</v>
      </c>
      <c r="B43" s="453"/>
      <c r="C43" s="453"/>
      <c r="D43" s="453"/>
      <c r="E43" s="453"/>
      <c r="F43" s="453">
        <v>40000</v>
      </c>
      <c r="G43" s="453"/>
      <c r="H43" s="453"/>
      <c r="I43" s="453"/>
      <c r="J43" s="453">
        <v>50800</v>
      </c>
      <c r="K43" s="453"/>
      <c r="L43" s="453"/>
      <c r="M43" s="453"/>
      <c r="N43" s="453"/>
      <c r="O43" s="453"/>
      <c r="P43" s="367">
        <f>B43+C43+D43+E43+F43+G43+H43+I43+J43+K43+L43+M43+N43+O43</f>
        <v>90800</v>
      </c>
    </row>
    <row r="44" spans="1:16" ht="21.75">
      <c r="A44" s="452">
        <v>320400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367">
        <f>B44+C44+D44+E44+F44+G44+H44+I44+J44+K44+L44+M44+N44+O44</f>
        <v>0</v>
      </c>
    </row>
    <row r="45" spans="1:16" ht="21.75">
      <c r="A45" s="452">
        <v>320500</v>
      </c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367">
        <f>B45+C45+D45+E45+F45+G45+H45+I45+J45+K45+L45+M45+N45+O45</f>
        <v>0</v>
      </c>
    </row>
    <row r="46" spans="1:16" ht="21.75">
      <c r="A46" s="394" t="s">
        <v>63</v>
      </c>
      <c r="B46" s="394">
        <f>B41+B42+B43+B44+B45</f>
        <v>0</v>
      </c>
      <c r="C46" s="394">
        <f aca="true" t="shared" si="3" ref="C46:O46">C41+C42+C43+C44+C45</f>
        <v>0</v>
      </c>
      <c r="D46" s="394">
        <f t="shared" si="3"/>
        <v>0</v>
      </c>
      <c r="E46" s="394">
        <f t="shared" si="3"/>
        <v>0</v>
      </c>
      <c r="F46" s="394">
        <f t="shared" si="3"/>
        <v>40000</v>
      </c>
      <c r="G46" s="394">
        <f t="shared" si="3"/>
        <v>0</v>
      </c>
      <c r="H46" s="394">
        <f t="shared" si="3"/>
        <v>0</v>
      </c>
      <c r="I46" s="394">
        <f t="shared" si="3"/>
        <v>0</v>
      </c>
      <c r="J46" s="394">
        <f t="shared" si="3"/>
        <v>800</v>
      </c>
      <c r="K46" s="394">
        <f t="shared" si="3"/>
        <v>0</v>
      </c>
      <c r="L46" s="394">
        <f t="shared" si="3"/>
        <v>0</v>
      </c>
      <c r="M46" s="394">
        <f t="shared" si="3"/>
        <v>0</v>
      </c>
      <c r="N46" s="394">
        <f t="shared" si="3"/>
        <v>0</v>
      </c>
      <c r="O46" s="394">
        <f t="shared" si="3"/>
        <v>0</v>
      </c>
      <c r="P46" s="394">
        <f>P41+P42+P43+P44+P45</f>
        <v>40800</v>
      </c>
    </row>
    <row r="47" spans="1:16" ht="22.5" thickBot="1">
      <c r="A47" s="405" t="s">
        <v>64</v>
      </c>
      <c r="B47" s="392">
        <v>-110000</v>
      </c>
      <c r="C47" s="392"/>
      <c r="D47" s="392"/>
      <c r="E47" s="392"/>
      <c r="F47" s="392">
        <v>90000</v>
      </c>
      <c r="G47" s="392"/>
      <c r="H47" s="392"/>
      <c r="I47" s="392"/>
      <c r="J47" s="392">
        <v>-199200</v>
      </c>
      <c r="K47" s="392">
        <v>60000</v>
      </c>
      <c r="L47" s="392"/>
      <c r="M47" s="392">
        <v>230000</v>
      </c>
      <c r="N47" s="392"/>
      <c r="O47" s="392"/>
      <c r="P47" s="392">
        <f>B47+C47+D47+E47+F47+G47+H47+I47+J47+K47+L47+M47+N47+O47</f>
        <v>70800</v>
      </c>
    </row>
    <row r="48" spans="1:16" ht="22.5" thickTop="1">
      <c r="A48" s="347">
        <v>330000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3"/>
    </row>
    <row r="49" spans="1:16" ht="21.75">
      <c r="A49" s="452">
        <v>330100</v>
      </c>
      <c r="B49" s="395"/>
      <c r="C49" s="454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459">
        <f>B49+C49+D49+E49+F49+G49+H49+I49+J49+K49+L49+M49+N49+O49</f>
        <v>0</v>
      </c>
    </row>
    <row r="50" spans="1:16" ht="21.75">
      <c r="A50" s="452">
        <v>330200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459">
        <f aca="true" t="shared" si="4" ref="P50:P64">B50+C50+D50+E50+F50+G50+H50+I50+J50+K50+L50+M50+N50+O50</f>
        <v>0</v>
      </c>
    </row>
    <row r="51" spans="1:16" ht="21.75">
      <c r="A51" s="452">
        <v>330300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459">
        <f t="shared" si="4"/>
        <v>0</v>
      </c>
    </row>
    <row r="52" spans="1:16" ht="21.75">
      <c r="A52" s="452">
        <v>330400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459">
        <f t="shared" si="4"/>
        <v>0</v>
      </c>
    </row>
    <row r="53" spans="1:16" ht="21.75">
      <c r="A53" s="452">
        <v>330500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459">
        <f t="shared" si="4"/>
        <v>0</v>
      </c>
    </row>
    <row r="54" spans="1:16" ht="21.75">
      <c r="A54" s="452">
        <v>330600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459">
        <f t="shared" si="4"/>
        <v>0</v>
      </c>
    </row>
    <row r="55" spans="1:16" ht="21.75">
      <c r="A55" s="452">
        <v>330700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459">
        <f t="shared" si="4"/>
        <v>0</v>
      </c>
    </row>
    <row r="56" spans="1:16" ht="21.75">
      <c r="A56" s="452">
        <v>330800</v>
      </c>
      <c r="B56" s="395"/>
      <c r="C56" s="454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459">
        <f t="shared" si="4"/>
        <v>0</v>
      </c>
    </row>
    <row r="57" spans="1:16" ht="21.75">
      <c r="A57" s="452">
        <v>330900</v>
      </c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459">
        <f t="shared" si="4"/>
        <v>0</v>
      </c>
    </row>
    <row r="58" spans="1:16" ht="21.75">
      <c r="A58" s="452">
        <v>331000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459">
        <f t="shared" si="4"/>
        <v>0</v>
      </c>
    </row>
    <row r="59" spans="1:16" ht="21.75">
      <c r="A59" s="452">
        <v>331100</v>
      </c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459">
        <f t="shared" si="4"/>
        <v>0</v>
      </c>
    </row>
    <row r="60" spans="1:16" ht="21.75">
      <c r="A60" s="452">
        <v>331300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459">
        <f t="shared" si="4"/>
        <v>0</v>
      </c>
    </row>
    <row r="61" spans="1:16" ht="21.75">
      <c r="A61" s="452">
        <v>331400</v>
      </c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459">
        <f t="shared" si="4"/>
        <v>0</v>
      </c>
    </row>
    <row r="62" spans="1:16" ht="21.75">
      <c r="A62" s="452">
        <v>331500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459">
        <f t="shared" si="4"/>
        <v>0</v>
      </c>
    </row>
    <row r="63" spans="1:16" ht="21.75">
      <c r="A63" s="452">
        <v>331600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459">
        <f t="shared" si="4"/>
        <v>0</v>
      </c>
    </row>
    <row r="64" spans="1:16" ht="21.75">
      <c r="A64" s="452">
        <v>331700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459">
        <f t="shared" si="4"/>
        <v>0</v>
      </c>
    </row>
    <row r="65" spans="1:16" ht="21.75">
      <c r="A65" s="394" t="s">
        <v>63</v>
      </c>
      <c r="B65" s="394">
        <f>B49+B50+B51+B52+B53+B54+B55+B56+B57+B58+B59+B60+B61+B62+B63+B64</f>
        <v>0</v>
      </c>
      <c r="C65" s="394">
        <f aca="true" t="shared" si="5" ref="C65:O65">C49+C50+C51+C52+C53+C54+C55+C56+C57+C58+C59+C60+C61+C62+C63+C64</f>
        <v>0</v>
      </c>
      <c r="D65" s="394">
        <f t="shared" si="5"/>
        <v>0</v>
      </c>
      <c r="E65" s="394">
        <f t="shared" si="5"/>
        <v>0</v>
      </c>
      <c r="F65" s="394">
        <f t="shared" si="5"/>
        <v>0</v>
      </c>
      <c r="G65" s="394">
        <f t="shared" si="5"/>
        <v>0</v>
      </c>
      <c r="H65" s="394">
        <f t="shared" si="5"/>
        <v>0</v>
      </c>
      <c r="I65" s="394">
        <f t="shared" si="5"/>
        <v>0</v>
      </c>
      <c r="J65" s="394">
        <f t="shared" si="5"/>
        <v>0</v>
      </c>
      <c r="K65" s="394">
        <f t="shared" si="5"/>
        <v>0</v>
      </c>
      <c r="L65" s="394">
        <f t="shared" si="5"/>
        <v>0</v>
      </c>
      <c r="M65" s="394">
        <f t="shared" si="5"/>
        <v>0</v>
      </c>
      <c r="N65" s="394">
        <f t="shared" si="5"/>
        <v>0</v>
      </c>
      <c r="O65" s="394">
        <f t="shared" si="5"/>
        <v>0</v>
      </c>
      <c r="P65" s="394">
        <f>P49+P50+P51+P52+P53+P54+P55+P56+P57+P58+P59+P60+P61+P62+P63+P64</f>
        <v>0</v>
      </c>
    </row>
    <row r="66" spans="1:16" ht="22.5" thickBot="1">
      <c r="A66" s="405" t="s">
        <v>64</v>
      </c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</row>
    <row r="67" spans="1:16" ht="22.5" thickTop="1">
      <c r="A67" s="347">
        <v>340000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</row>
    <row r="68" spans="1:16" ht="21.75">
      <c r="A68" s="452">
        <v>340100</v>
      </c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</row>
    <row r="69" spans="1:16" ht="21.75">
      <c r="A69" s="452">
        <v>340200</v>
      </c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</row>
    <row r="70" spans="1:16" ht="21.75">
      <c r="A70" s="452">
        <v>340300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</row>
    <row r="71" spans="1:16" ht="21.75">
      <c r="A71" s="452">
        <v>340400</v>
      </c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</row>
    <row r="72" spans="1:16" ht="21.75">
      <c r="A72" s="452">
        <v>340500</v>
      </c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</row>
    <row r="73" spans="1:16" ht="21.75">
      <c r="A73" s="394" t="s">
        <v>63</v>
      </c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</row>
    <row r="74" spans="1:16" ht="22.5" thickBot="1">
      <c r="A74" s="405" t="s">
        <v>64</v>
      </c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</row>
    <row r="75" spans="1:16" ht="22.5" thickTop="1">
      <c r="A75" s="347">
        <v>410000</v>
      </c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</row>
    <row r="76" spans="1:16" ht="21.75">
      <c r="A76" s="452">
        <v>410100</v>
      </c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453">
        <f>B76+C76+D76+E76+F76+G76+H76+I76+J76+K76+L76+M76+N76+O76</f>
        <v>0</v>
      </c>
    </row>
    <row r="77" spans="1:16" ht="21.75">
      <c r="A77" s="452">
        <v>410200</v>
      </c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453">
        <f aca="true" t="shared" si="6" ref="P77:P89">B77+C77+D77+E77+F77+G77+H77+I77+J77+K77+L77+M77+N77+O77</f>
        <v>0</v>
      </c>
    </row>
    <row r="78" spans="1:16" ht="21.75">
      <c r="A78" s="452">
        <v>410300</v>
      </c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453">
        <f t="shared" si="6"/>
        <v>0</v>
      </c>
    </row>
    <row r="79" spans="1:16" ht="21.75">
      <c r="A79" s="452">
        <v>410400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453">
        <f t="shared" si="6"/>
        <v>0</v>
      </c>
    </row>
    <row r="80" spans="1:16" ht="21.75">
      <c r="A80" s="452">
        <v>410500</v>
      </c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453">
        <f t="shared" si="6"/>
        <v>0</v>
      </c>
    </row>
    <row r="81" spans="1:16" ht="21.75">
      <c r="A81" s="452">
        <v>410600</v>
      </c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453">
        <f t="shared" si="6"/>
        <v>0</v>
      </c>
    </row>
    <row r="82" spans="1:16" ht="21.75">
      <c r="A82" s="452">
        <v>410700</v>
      </c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453">
        <f t="shared" si="6"/>
        <v>0</v>
      </c>
    </row>
    <row r="83" spans="1:16" ht="21.75">
      <c r="A83" s="452">
        <v>410900</v>
      </c>
      <c r="B83" s="395"/>
      <c r="C83" s="395"/>
      <c r="D83" s="395"/>
      <c r="E83" s="395"/>
      <c r="F83" s="395"/>
      <c r="G83" s="454"/>
      <c r="H83" s="454"/>
      <c r="I83" s="395"/>
      <c r="J83" s="395"/>
      <c r="K83" s="395"/>
      <c r="L83" s="395"/>
      <c r="M83" s="395"/>
      <c r="N83" s="395"/>
      <c r="O83" s="395"/>
      <c r="P83" s="453">
        <f t="shared" si="6"/>
        <v>0</v>
      </c>
    </row>
    <row r="84" spans="1:16" ht="21.75">
      <c r="A84" s="452">
        <v>411100</v>
      </c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453">
        <f t="shared" si="6"/>
        <v>0</v>
      </c>
    </row>
    <row r="85" spans="1:16" ht="21.75">
      <c r="A85" s="452">
        <v>411200</v>
      </c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453">
        <f t="shared" si="6"/>
        <v>0</v>
      </c>
    </row>
    <row r="86" spans="1:16" ht="21.75">
      <c r="A86" s="452">
        <v>411300</v>
      </c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453">
        <f t="shared" si="6"/>
        <v>0</v>
      </c>
    </row>
    <row r="87" spans="1:16" ht="21.75">
      <c r="A87" s="452">
        <v>411600</v>
      </c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453">
        <f t="shared" si="6"/>
        <v>0</v>
      </c>
    </row>
    <row r="88" spans="1:16" ht="21.75">
      <c r="A88" s="452">
        <v>411700</v>
      </c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453">
        <f t="shared" si="6"/>
        <v>0</v>
      </c>
    </row>
    <row r="89" spans="1:16" ht="21.75">
      <c r="A89" s="452">
        <v>411800</v>
      </c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453">
        <f t="shared" si="6"/>
        <v>0</v>
      </c>
    </row>
    <row r="90" spans="1:16" ht="21.75">
      <c r="A90" s="394" t="s">
        <v>63</v>
      </c>
      <c r="B90" s="394">
        <f>B76+B77+B78+B79+B80+B81+B82+B83+B84+B85+B86+B87+B88+B89</f>
        <v>0</v>
      </c>
      <c r="C90" s="394">
        <f aca="true" t="shared" si="7" ref="C90:O90">C76+C77+C78+C79+C80+C81+C82+C83+C84+C85+C86+C87+C88+C89</f>
        <v>0</v>
      </c>
      <c r="D90" s="394">
        <f t="shared" si="7"/>
        <v>0</v>
      </c>
      <c r="E90" s="394">
        <f t="shared" si="7"/>
        <v>0</v>
      </c>
      <c r="F90" s="394">
        <f t="shared" si="7"/>
        <v>0</v>
      </c>
      <c r="G90" s="394">
        <f t="shared" si="7"/>
        <v>0</v>
      </c>
      <c r="H90" s="394">
        <f t="shared" si="7"/>
        <v>0</v>
      </c>
      <c r="I90" s="394">
        <f t="shared" si="7"/>
        <v>0</v>
      </c>
      <c r="J90" s="394">
        <f t="shared" si="7"/>
        <v>0</v>
      </c>
      <c r="K90" s="394">
        <f t="shared" si="7"/>
        <v>0</v>
      </c>
      <c r="L90" s="394">
        <f t="shared" si="7"/>
        <v>0</v>
      </c>
      <c r="M90" s="394">
        <f t="shared" si="7"/>
        <v>0</v>
      </c>
      <c r="N90" s="394">
        <f t="shared" si="7"/>
        <v>0</v>
      </c>
      <c r="O90" s="394">
        <f t="shared" si="7"/>
        <v>0</v>
      </c>
      <c r="P90" s="394">
        <f>P76+P77+P78+P79+P80+P81+P82+P83+P84+P85+P86+P87+P88+P89</f>
        <v>0</v>
      </c>
    </row>
    <row r="91" spans="1:16" ht="22.5" thickBot="1">
      <c r="A91" s="405" t="s">
        <v>64</v>
      </c>
      <c r="B91" s="392"/>
      <c r="C91" s="392"/>
      <c r="D91" s="392"/>
      <c r="E91" s="392"/>
      <c r="F91" s="392"/>
      <c r="G91" s="392"/>
      <c r="H91" s="392">
        <v>11000</v>
      </c>
      <c r="I91" s="392"/>
      <c r="J91" s="392"/>
      <c r="K91" s="392"/>
      <c r="L91" s="392"/>
      <c r="M91" s="392"/>
      <c r="N91" s="392"/>
      <c r="O91" s="392"/>
      <c r="P91" s="392">
        <v>11000</v>
      </c>
    </row>
    <row r="92" spans="1:16" ht="22.5" thickTop="1">
      <c r="A92" s="347">
        <v>420000</v>
      </c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</row>
    <row r="93" spans="1:16" ht="21.75">
      <c r="A93" s="452">
        <v>420700</v>
      </c>
      <c r="B93" s="454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459">
        <f>B93+C93+D93+E93+F93+G93+H93+I93+J93+K93+L93+M93+N93+O93</f>
        <v>0</v>
      </c>
    </row>
    <row r="94" spans="1:16" ht="21.75">
      <c r="A94" s="452">
        <v>420900</v>
      </c>
      <c r="B94" s="395"/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459">
        <f>B94+C94+D94+E94+F94+G94+H94+I94+J94+K94+L94+M94+N94+O94</f>
        <v>0</v>
      </c>
    </row>
    <row r="95" spans="1:16" ht="21.75">
      <c r="A95" s="452">
        <v>421100</v>
      </c>
      <c r="B95" s="395"/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459">
        <f>B95+C95+D95+E95+F95+G95+H95+I95+J95+K95+L95+M95+N95+O95</f>
        <v>0</v>
      </c>
    </row>
    <row r="96" spans="1:16" ht="21.75">
      <c r="A96" s="394" t="s">
        <v>63</v>
      </c>
      <c r="B96" s="394">
        <f>B93+B94+B95</f>
        <v>0</v>
      </c>
      <c r="C96" s="394">
        <f aca="true" t="shared" si="8" ref="C96:O96">C93+C94+C95</f>
        <v>0</v>
      </c>
      <c r="D96" s="394">
        <f t="shared" si="8"/>
        <v>0</v>
      </c>
      <c r="E96" s="394">
        <f t="shared" si="8"/>
        <v>0</v>
      </c>
      <c r="F96" s="394">
        <f t="shared" si="8"/>
        <v>0</v>
      </c>
      <c r="G96" s="394">
        <f t="shared" si="8"/>
        <v>0</v>
      </c>
      <c r="H96" s="394">
        <f t="shared" si="8"/>
        <v>0</v>
      </c>
      <c r="I96" s="394">
        <f t="shared" si="8"/>
        <v>0</v>
      </c>
      <c r="J96" s="394">
        <f t="shared" si="8"/>
        <v>0</v>
      </c>
      <c r="K96" s="394">
        <f t="shared" si="8"/>
        <v>0</v>
      </c>
      <c r="L96" s="394">
        <f t="shared" si="8"/>
        <v>0</v>
      </c>
      <c r="M96" s="394">
        <f t="shared" si="8"/>
        <v>0</v>
      </c>
      <c r="N96" s="394">
        <f t="shared" si="8"/>
        <v>0</v>
      </c>
      <c r="O96" s="394">
        <f t="shared" si="8"/>
        <v>0</v>
      </c>
      <c r="P96" s="394">
        <f>SUM(P93:P95)</f>
        <v>0</v>
      </c>
    </row>
    <row r="97" spans="1:16" ht="22.5" thickBot="1">
      <c r="A97" s="405" t="s">
        <v>64</v>
      </c>
      <c r="B97" s="392">
        <v>100000</v>
      </c>
      <c r="C97" s="392"/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>
        <v>100000</v>
      </c>
    </row>
    <row r="98" spans="1:16" ht="22.5" thickTop="1">
      <c r="A98" s="347">
        <v>510000</v>
      </c>
      <c r="B98" s="395"/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</row>
    <row r="99" spans="1:16" ht="21.75">
      <c r="A99" s="452">
        <v>510100</v>
      </c>
      <c r="B99" s="395"/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</row>
    <row r="100" spans="1:16" ht="21.75">
      <c r="A100" s="395"/>
      <c r="B100" s="395"/>
      <c r="C100" s="395"/>
      <c r="D100" s="395"/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</row>
    <row r="101" spans="1:16" ht="21.75">
      <c r="A101" s="394" t="s">
        <v>63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</row>
    <row r="102" spans="1:16" ht="22.5" thickBot="1">
      <c r="A102" s="405" t="s">
        <v>64</v>
      </c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</row>
    <row r="103" spans="1:16" ht="22.5" thickTop="1">
      <c r="A103" s="347">
        <v>610000</v>
      </c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</row>
    <row r="104" spans="1:16" ht="21.75">
      <c r="A104" s="452">
        <v>610100</v>
      </c>
      <c r="B104" s="453">
        <v>30000</v>
      </c>
      <c r="C104" s="453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>
        <f>B104+C104+D104+E104+F104+G104+H104+I104+J104+K104+L104+M104+N104+O104</f>
        <v>30000</v>
      </c>
    </row>
    <row r="105" spans="1:16" ht="21.75">
      <c r="A105" s="452">
        <v>610200</v>
      </c>
      <c r="B105" s="453"/>
      <c r="C105" s="453"/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>
        <f>B105+C105+D105+E105+F105+G105+H105+I105+J105+K105+L105+M105+N105+O105</f>
        <v>0</v>
      </c>
    </row>
    <row r="106" spans="1:16" ht="21.75">
      <c r="A106" s="452">
        <v>610400</v>
      </c>
      <c r="B106" s="453"/>
      <c r="C106" s="453"/>
      <c r="D106" s="453"/>
      <c r="E106" s="453"/>
      <c r="F106" s="453"/>
      <c r="G106" s="453"/>
      <c r="H106" s="453"/>
      <c r="I106" s="453"/>
      <c r="J106" s="453"/>
      <c r="K106" s="453"/>
      <c r="L106" s="453"/>
      <c r="M106" s="367">
        <v>50000</v>
      </c>
      <c r="N106" s="453"/>
      <c r="O106" s="453"/>
      <c r="P106" s="453">
        <f>B106+C106+D106+E106+F106+G106+H106+I106+J106+K106+L106+M106+N106+O106</f>
        <v>50000</v>
      </c>
    </row>
    <row r="107" spans="1:16" ht="21.75">
      <c r="A107" s="394" t="s">
        <v>63</v>
      </c>
      <c r="B107" s="394">
        <f>B104+B105+B106</f>
        <v>30000</v>
      </c>
      <c r="C107" s="394">
        <f aca="true" t="shared" si="9" ref="C107:O107">C104+C105+C106</f>
        <v>0</v>
      </c>
      <c r="D107" s="394">
        <f t="shared" si="9"/>
        <v>0</v>
      </c>
      <c r="E107" s="394">
        <f t="shared" si="9"/>
        <v>0</v>
      </c>
      <c r="F107" s="394">
        <f t="shared" si="9"/>
        <v>0</v>
      </c>
      <c r="G107" s="394">
        <f t="shared" si="9"/>
        <v>0</v>
      </c>
      <c r="H107" s="394">
        <f t="shared" si="9"/>
        <v>0</v>
      </c>
      <c r="I107" s="394">
        <f t="shared" si="9"/>
        <v>0</v>
      </c>
      <c r="J107" s="394">
        <f t="shared" si="9"/>
        <v>0</v>
      </c>
      <c r="K107" s="394">
        <f t="shared" si="9"/>
        <v>0</v>
      </c>
      <c r="L107" s="394">
        <f t="shared" si="9"/>
        <v>0</v>
      </c>
      <c r="M107" s="394">
        <f t="shared" si="9"/>
        <v>50000</v>
      </c>
      <c r="N107" s="394">
        <f t="shared" si="9"/>
        <v>0</v>
      </c>
      <c r="O107" s="394">
        <f t="shared" si="9"/>
        <v>0</v>
      </c>
      <c r="P107" s="394">
        <f>SUM(P104:P106)</f>
        <v>80000</v>
      </c>
    </row>
    <row r="108" spans="1:16" ht="22.5" thickBot="1">
      <c r="A108" s="405" t="s">
        <v>64</v>
      </c>
      <c r="B108" s="392">
        <v>30000</v>
      </c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>
        <f>SUM(B108:O108)</f>
        <v>30000</v>
      </c>
    </row>
    <row r="109" spans="1:16" ht="22.5" thickTop="1">
      <c r="A109" s="253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</row>
    <row r="110" spans="1:16" ht="21.75">
      <c r="A110" s="253"/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</row>
    <row r="111" spans="1:16" ht="21.75">
      <c r="A111" s="253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</row>
    <row r="112" spans="1:16" ht="21.75">
      <c r="A112" s="253"/>
      <c r="B112" s="403"/>
      <c r="C112" s="403"/>
      <c r="D112" s="403"/>
      <c r="E112" s="403"/>
      <c r="F112" s="403"/>
      <c r="G112" s="403"/>
      <c r="H112" s="403"/>
      <c r="I112" s="403"/>
      <c r="J112" s="403"/>
      <c r="K112" s="422"/>
      <c r="L112" s="422" t="s">
        <v>155</v>
      </c>
      <c r="M112" s="403"/>
      <c r="N112" s="403"/>
      <c r="O112" s="253"/>
      <c r="P112" s="253"/>
    </row>
    <row r="113" spans="1:16" ht="21.75">
      <c r="A113" s="253"/>
      <c r="B113" s="499" t="s">
        <v>331</v>
      </c>
      <c r="C113" s="499"/>
      <c r="D113" s="403"/>
      <c r="E113" s="403"/>
      <c r="F113" s="499" t="s">
        <v>325</v>
      </c>
      <c r="G113" s="499"/>
      <c r="H113" s="499"/>
      <c r="I113" s="403"/>
      <c r="J113" s="403"/>
      <c r="K113" s="403"/>
      <c r="L113" s="499" t="s">
        <v>332</v>
      </c>
      <c r="M113" s="499"/>
      <c r="N113" s="499"/>
      <c r="O113" s="253"/>
      <c r="P113" s="253"/>
    </row>
    <row r="114" spans="1:16" ht="21.75">
      <c r="A114" s="253"/>
      <c r="B114" s="499" t="s">
        <v>67</v>
      </c>
      <c r="C114" s="499"/>
      <c r="D114" s="403"/>
      <c r="E114" s="403"/>
      <c r="F114" s="499" t="s">
        <v>153</v>
      </c>
      <c r="G114" s="499"/>
      <c r="H114" s="499"/>
      <c r="I114" s="403"/>
      <c r="J114" s="403"/>
      <c r="K114" s="403"/>
      <c r="L114" s="499" t="s">
        <v>68</v>
      </c>
      <c r="M114" s="499"/>
      <c r="N114" s="499"/>
      <c r="O114" s="253"/>
      <c r="P114" s="253"/>
    </row>
    <row r="115" spans="1:16" ht="21.75">
      <c r="A115" s="253"/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</row>
    <row r="116" spans="1:16" ht="21.75">
      <c r="A116" s="253"/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</row>
    <row r="117" spans="1:16" ht="21.75">
      <c r="A117" s="253"/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</row>
    <row r="118" spans="1:16" ht="21.75">
      <c r="A118" s="253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</row>
    <row r="119" spans="1:16" ht="21.75">
      <c r="A119" s="253"/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</row>
    <row r="120" spans="1:16" ht="21.75">
      <c r="A120" s="253"/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</row>
    <row r="121" spans="1:16" ht="21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</sheetData>
  <sheetProtection/>
  <mergeCells count="16">
    <mergeCell ref="B113:C113"/>
    <mergeCell ref="F113:H113"/>
    <mergeCell ref="L113:N113"/>
    <mergeCell ref="B114:C114"/>
    <mergeCell ref="F114:H114"/>
    <mergeCell ref="L114:N114"/>
    <mergeCell ref="A1:P1"/>
    <mergeCell ref="A2:P2"/>
    <mergeCell ref="A3:P3"/>
    <mergeCell ref="G4:J4"/>
    <mergeCell ref="G5:J5"/>
    <mergeCell ref="B6:C6"/>
    <mergeCell ref="D6:E6"/>
    <mergeCell ref="F6:G6"/>
    <mergeCell ref="H6:I6"/>
    <mergeCell ref="K6:M6"/>
  </mergeCells>
  <printOptions horizontalCentered="1"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M1:R133"/>
  <sheetViews>
    <sheetView zoomScalePageLayoutView="0" workbookViewId="0" topLeftCell="I1">
      <selection activeCell="M6" sqref="M6"/>
    </sheetView>
  </sheetViews>
  <sheetFormatPr defaultColWidth="9.140625" defaultRowHeight="21.75"/>
  <cols>
    <col min="1" max="11" width="9.140625" style="130" customWidth="1"/>
    <col min="12" max="12" width="3.421875" style="130" customWidth="1"/>
    <col min="13" max="13" width="51.421875" style="130" customWidth="1"/>
    <col min="14" max="14" width="11.8515625" style="130" customWidth="1"/>
    <col min="15" max="15" width="17.7109375" style="130" customWidth="1"/>
    <col min="16" max="16" width="17.421875" style="130" customWidth="1"/>
    <col min="17" max="17" width="12.28125" style="142" bestFit="1" customWidth="1"/>
    <col min="18" max="18" width="12.28125" style="130" bestFit="1" customWidth="1"/>
    <col min="19" max="19" width="9.140625" style="130" customWidth="1"/>
    <col min="20" max="20" width="11.7109375" style="130" customWidth="1"/>
    <col min="21" max="16384" width="9.140625" style="130" customWidth="1"/>
  </cols>
  <sheetData>
    <row r="1" spans="13:18" ht="23.25">
      <c r="M1" s="507" t="s">
        <v>116</v>
      </c>
      <c r="N1" s="507"/>
      <c r="O1" s="507"/>
      <c r="P1" s="507"/>
      <c r="Q1" s="131"/>
      <c r="R1" s="129" t="s">
        <v>289</v>
      </c>
    </row>
    <row r="2" spans="13:18" ht="24" customHeight="1">
      <c r="M2" s="507" t="s">
        <v>117</v>
      </c>
      <c r="N2" s="507"/>
      <c r="O2" s="507"/>
      <c r="P2" s="507"/>
      <c r="Q2" s="131"/>
      <c r="R2" s="129"/>
    </row>
    <row r="3" spans="13:18" ht="23.25">
      <c r="M3" s="508" t="s">
        <v>356</v>
      </c>
      <c r="N3" s="508"/>
      <c r="O3" s="508"/>
      <c r="P3" s="508"/>
      <c r="Q3" s="131"/>
      <c r="R3" s="129"/>
    </row>
    <row r="4" spans="13:18" ht="24" customHeight="1">
      <c r="M4" s="199" t="s">
        <v>1</v>
      </c>
      <c r="N4" s="199" t="s">
        <v>2</v>
      </c>
      <c r="O4" s="200" t="s">
        <v>42</v>
      </c>
      <c r="P4" s="199" t="s">
        <v>118</v>
      </c>
      <c r="Q4" s="131"/>
      <c r="R4" s="129"/>
    </row>
    <row r="5" spans="13:18" ht="24" customHeight="1">
      <c r="M5" s="201" t="s">
        <v>119</v>
      </c>
      <c r="N5" s="204" t="s">
        <v>222</v>
      </c>
      <c r="O5" s="202"/>
      <c r="P5" s="203"/>
      <c r="Q5" s="131"/>
      <c r="R5" s="129"/>
    </row>
    <row r="6" spans="13:18" ht="23.25">
      <c r="M6" s="201" t="s">
        <v>120</v>
      </c>
      <c r="N6" s="204" t="s">
        <v>206</v>
      </c>
      <c r="O6" s="203"/>
      <c r="P6" s="205"/>
      <c r="Q6" s="131"/>
      <c r="R6" s="129"/>
    </row>
    <row r="7" spans="13:18" ht="23.25">
      <c r="M7" s="203" t="s">
        <v>121</v>
      </c>
      <c r="N7" s="204" t="s">
        <v>230</v>
      </c>
      <c r="O7" s="206">
        <v>221000</v>
      </c>
      <c r="P7" s="207">
        <v>48831.4</v>
      </c>
      <c r="Q7" s="131"/>
      <c r="R7" s="129"/>
    </row>
    <row r="8" spans="13:18" ht="23.25">
      <c r="M8" s="203" t="s">
        <v>122</v>
      </c>
      <c r="N8" s="204" t="s">
        <v>231</v>
      </c>
      <c r="O8" s="206">
        <v>75000</v>
      </c>
      <c r="P8" s="207">
        <v>30260.4</v>
      </c>
      <c r="Q8" s="131"/>
      <c r="R8" s="129"/>
    </row>
    <row r="9" spans="13:18" ht="23.25">
      <c r="M9" s="203" t="s">
        <v>123</v>
      </c>
      <c r="N9" s="204" t="s">
        <v>232</v>
      </c>
      <c r="O9" s="217">
        <v>7800</v>
      </c>
      <c r="P9" s="219">
        <v>800</v>
      </c>
      <c r="Q9" s="131"/>
      <c r="R9" s="129"/>
    </row>
    <row r="10" spans="13:18" ht="23.25">
      <c r="M10" s="208" t="s">
        <v>61</v>
      </c>
      <c r="N10" s="204"/>
      <c r="O10" s="135">
        <f>O7+O8+O9</f>
        <v>303800</v>
      </c>
      <c r="P10" s="157">
        <f>P7+P8+P9</f>
        <v>79891.8</v>
      </c>
      <c r="Q10" s="131"/>
      <c r="R10" s="129"/>
    </row>
    <row r="11" spans="13:18" ht="23.25">
      <c r="M11" s="201" t="s">
        <v>124</v>
      </c>
      <c r="N11" s="204" t="s">
        <v>207</v>
      </c>
      <c r="O11" s="218"/>
      <c r="P11" s="220"/>
      <c r="Q11" s="131"/>
      <c r="R11" s="129"/>
    </row>
    <row r="12" spans="13:18" ht="23.25">
      <c r="M12" s="203" t="s">
        <v>233</v>
      </c>
      <c r="N12" s="204" t="s">
        <v>239</v>
      </c>
      <c r="O12" s="229">
        <v>1000</v>
      </c>
      <c r="P12" s="205">
        <v>213.4</v>
      </c>
      <c r="Q12" s="131"/>
      <c r="R12" s="129"/>
    </row>
    <row r="13" spans="13:18" ht="23.25">
      <c r="M13" s="203" t="s">
        <v>234</v>
      </c>
      <c r="N13" s="204" t="s">
        <v>240</v>
      </c>
      <c r="O13" s="209">
        <v>3000</v>
      </c>
      <c r="P13" s="205">
        <v>6640</v>
      </c>
      <c r="Q13" s="131"/>
      <c r="R13" s="129"/>
    </row>
    <row r="14" spans="13:18" ht="23.25">
      <c r="M14" s="203" t="s">
        <v>235</v>
      </c>
      <c r="N14" s="204" t="s">
        <v>242</v>
      </c>
      <c r="O14" s="229"/>
      <c r="P14" s="207"/>
      <c r="Q14" s="131"/>
      <c r="R14" s="129"/>
    </row>
    <row r="15" spans="13:18" ht="23.25">
      <c r="M15" s="203" t="s">
        <v>125</v>
      </c>
      <c r="N15" s="204" t="s">
        <v>241</v>
      </c>
      <c r="O15" s="209">
        <v>78000</v>
      </c>
      <c r="P15" s="205"/>
      <c r="Q15" s="131"/>
      <c r="R15" s="129"/>
    </row>
    <row r="16" spans="13:18" ht="23.25">
      <c r="M16" s="203" t="s">
        <v>236</v>
      </c>
      <c r="N16" s="204" t="s">
        <v>243</v>
      </c>
      <c r="O16" s="229">
        <v>1200</v>
      </c>
      <c r="P16" s="205">
        <v>100</v>
      </c>
      <c r="Q16" s="131"/>
      <c r="R16" s="129"/>
    </row>
    <row r="17" spans="13:18" ht="23.25">
      <c r="M17" s="203" t="s">
        <v>237</v>
      </c>
      <c r="N17" s="204" t="s">
        <v>244</v>
      </c>
      <c r="O17" s="229">
        <v>103000</v>
      </c>
      <c r="P17" s="207"/>
      <c r="Q17" s="131"/>
      <c r="R17" s="129"/>
    </row>
    <row r="18" spans="13:18" ht="23.25">
      <c r="M18" s="203" t="s">
        <v>238</v>
      </c>
      <c r="N18" s="204" t="s">
        <v>245</v>
      </c>
      <c r="O18" s="229">
        <v>2000</v>
      </c>
      <c r="P18" s="207"/>
      <c r="Q18" s="131"/>
      <c r="R18" s="129"/>
    </row>
    <row r="19" spans="13:18" ht="23.25">
      <c r="M19" s="203" t="s">
        <v>176</v>
      </c>
      <c r="N19" s="204" t="s">
        <v>246</v>
      </c>
      <c r="O19" s="229">
        <v>500</v>
      </c>
      <c r="P19" s="207"/>
      <c r="Q19" s="131"/>
      <c r="R19" s="129"/>
    </row>
    <row r="20" spans="13:18" ht="23.25">
      <c r="M20" s="203"/>
      <c r="N20" s="204"/>
      <c r="O20" s="334"/>
      <c r="P20" s="223"/>
      <c r="Q20" s="131"/>
      <c r="R20" s="129"/>
    </row>
    <row r="21" spans="13:18" ht="23.25">
      <c r="M21" s="208" t="s">
        <v>61</v>
      </c>
      <c r="N21" s="204"/>
      <c r="O21" s="136">
        <f>SUM(O12:O20)</f>
        <v>188700</v>
      </c>
      <c r="P21" s="178">
        <f>SUM(P12:P20)</f>
        <v>6953.4</v>
      </c>
      <c r="Q21" s="131"/>
      <c r="R21" s="129"/>
    </row>
    <row r="22" spans="13:18" ht="23.25">
      <c r="M22" s="210" t="s">
        <v>126</v>
      </c>
      <c r="N22" s="204" t="s">
        <v>208</v>
      </c>
      <c r="O22" s="222"/>
      <c r="P22" s="224"/>
      <c r="Q22" s="131"/>
      <c r="R22" s="129"/>
    </row>
    <row r="23" spans="13:18" ht="23.25">
      <c r="M23" s="212" t="s">
        <v>127</v>
      </c>
      <c r="N23" s="204" t="s">
        <v>262</v>
      </c>
      <c r="O23" s="221">
        <v>280000</v>
      </c>
      <c r="P23" s="223">
        <v>59715.69</v>
      </c>
      <c r="Q23" s="131"/>
      <c r="R23" s="129"/>
    </row>
    <row r="24" spans="13:18" ht="23.25">
      <c r="M24" s="210" t="s">
        <v>128</v>
      </c>
      <c r="N24" s="204"/>
      <c r="O24" s="137">
        <f>O23</f>
        <v>280000</v>
      </c>
      <c r="P24" s="158">
        <f>P22+P23</f>
        <v>59715.69</v>
      </c>
      <c r="Q24" s="131"/>
      <c r="R24" s="129"/>
    </row>
    <row r="25" spans="13:18" ht="23.25">
      <c r="M25" s="210" t="s">
        <v>129</v>
      </c>
      <c r="N25" s="213" t="s">
        <v>209</v>
      </c>
      <c r="O25" s="225"/>
      <c r="P25" s="226"/>
      <c r="Q25" s="131"/>
      <c r="R25" s="129"/>
    </row>
    <row r="26" spans="13:18" ht="23.25">
      <c r="M26" s="214" t="s">
        <v>130</v>
      </c>
      <c r="N26" s="213" t="s">
        <v>263</v>
      </c>
      <c r="O26" s="221"/>
      <c r="P26" s="223"/>
      <c r="Q26" s="131"/>
      <c r="R26" s="129"/>
    </row>
    <row r="27" spans="13:18" ht="23.25">
      <c r="M27" s="214" t="s">
        <v>141</v>
      </c>
      <c r="N27" s="204"/>
      <c r="O27" s="158"/>
      <c r="P27" s="158">
        <f>P25+P26</f>
        <v>0</v>
      </c>
      <c r="Q27" s="131"/>
      <c r="R27" s="129"/>
    </row>
    <row r="28" spans="13:18" ht="23.25">
      <c r="M28" s="201" t="s">
        <v>131</v>
      </c>
      <c r="N28" s="204" t="s">
        <v>210</v>
      </c>
      <c r="O28" s="218"/>
      <c r="P28" s="220"/>
      <c r="Q28" s="131"/>
      <c r="R28" s="129"/>
    </row>
    <row r="29" spans="13:18" ht="23.25">
      <c r="M29" s="203" t="s">
        <v>132</v>
      </c>
      <c r="N29" s="204" t="s">
        <v>264</v>
      </c>
      <c r="O29" s="206">
        <v>90000</v>
      </c>
      <c r="P29" s="207">
        <v>6000</v>
      </c>
      <c r="Q29" s="131"/>
      <c r="R29" s="129"/>
    </row>
    <row r="30" spans="13:18" ht="23.25">
      <c r="M30" s="203" t="s">
        <v>133</v>
      </c>
      <c r="N30" s="204" t="s">
        <v>265</v>
      </c>
      <c r="O30" s="217">
        <v>1000</v>
      </c>
      <c r="P30" s="223">
        <v>19600</v>
      </c>
      <c r="Q30" s="131"/>
      <c r="R30" s="129"/>
    </row>
    <row r="31" spans="13:18" ht="23.25">
      <c r="M31" s="208" t="s">
        <v>61</v>
      </c>
      <c r="N31" s="204"/>
      <c r="O31" s="157">
        <f>SUM(O29:O30)</f>
        <v>91000</v>
      </c>
      <c r="P31" s="157">
        <f>SUM(P29:P30)</f>
        <v>25600</v>
      </c>
      <c r="Q31" s="131"/>
      <c r="R31" s="129"/>
    </row>
    <row r="32" spans="13:18" ht="23.25">
      <c r="M32" s="201" t="s">
        <v>266</v>
      </c>
      <c r="N32" s="204"/>
      <c r="O32" s="218"/>
      <c r="P32" s="220"/>
      <c r="Q32" s="131"/>
      <c r="R32" s="129"/>
    </row>
    <row r="33" spans="13:18" ht="23.25">
      <c r="M33" s="201" t="s">
        <v>267</v>
      </c>
      <c r="N33" s="204" t="s">
        <v>211</v>
      </c>
      <c r="O33" s="203"/>
      <c r="P33" s="205"/>
      <c r="Q33" s="131"/>
      <c r="R33" s="129"/>
    </row>
    <row r="34" spans="13:18" ht="23.25">
      <c r="M34" s="203" t="s">
        <v>134</v>
      </c>
      <c r="N34" s="204" t="s">
        <v>268</v>
      </c>
      <c r="O34" s="215"/>
      <c r="P34" s="205"/>
      <c r="Q34" s="131"/>
      <c r="R34" s="129"/>
    </row>
    <row r="35" spans="13:18" ht="23.25">
      <c r="M35" s="203" t="s">
        <v>247</v>
      </c>
      <c r="N35" s="204" t="s">
        <v>269</v>
      </c>
      <c r="O35" s="216">
        <v>7800000</v>
      </c>
      <c r="P35" s="205">
        <v>659358.91</v>
      </c>
      <c r="Q35" s="131"/>
      <c r="R35" s="129"/>
    </row>
    <row r="36" spans="13:18" ht="23.25">
      <c r="M36" s="505" t="s">
        <v>135</v>
      </c>
      <c r="N36" s="505"/>
      <c r="O36" s="505"/>
      <c r="P36" s="505"/>
      <c r="Q36" s="131"/>
      <c r="R36" s="129"/>
    </row>
    <row r="37" spans="13:18" ht="23.25">
      <c r="M37" s="132" t="s">
        <v>1</v>
      </c>
      <c r="N37" s="138" t="s">
        <v>2</v>
      </c>
      <c r="O37" s="152" t="s">
        <v>42</v>
      </c>
      <c r="P37" s="132" t="s">
        <v>118</v>
      </c>
      <c r="Q37" s="131"/>
      <c r="R37" s="129"/>
    </row>
    <row r="38" spans="13:18" ht="23.25">
      <c r="M38" s="134" t="s">
        <v>248</v>
      </c>
      <c r="N38" s="133" t="s">
        <v>270</v>
      </c>
      <c r="O38" s="250">
        <v>4275000</v>
      </c>
      <c r="P38" s="156">
        <v>360167.66</v>
      </c>
      <c r="Q38" s="131"/>
      <c r="R38" s="129"/>
    </row>
    <row r="39" spans="13:18" ht="23.25">
      <c r="M39" s="203" t="s">
        <v>136</v>
      </c>
      <c r="N39" s="227" t="s">
        <v>271</v>
      </c>
      <c r="O39" s="209">
        <v>180000</v>
      </c>
      <c r="P39" s="205"/>
      <c r="Q39" s="131"/>
      <c r="R39" s="129"/>
    </row>
    <row r="40" spans="13:18" ht="23.25">
      <c r="M40" s="203" t="s">
        <v>137</v>
      </c>
      <c r="N40" s="227" t="s">
        <v>272</v>
      </c>
      <c r="O40" s="229">
        <v>1900000</v>
      </c>
      <c r="P40" s="205">
        <v>210508.58</v>
      </c>
      <c r="Q40" s="131"/>
      <c r="R40" s="129"/>
    </row>
    <row r="41" spans="13:18" ht="23.25">
      <c r="M41" s="203" t="s">
        <v>138</v>
      </c>
      <c r="N41" s="228" t="s">
        <v>273</v>
      </c>
      <c r="O41" s="229">
        <v>4090000</v>
      </c>
      <c r="P41" s="207">
        <v>292865.88</v>
      </c>
      <c r="Q41" s="131"/>
      <c r="R41" s="129"/>
    </row>
    <row r="42" spans="13:18" ht="23.25">
      <c r="M42" s="203" t="s">
        <v>249</v>
      </c>
      <c r="N42" s="228" t="s">
        <v>274</v>
      </c>
      <c r="O42" s="209">
        <v>100</v>
      </c>
      <c r="P42" s="211"/>
      <c r="Q42" s="131"/>
      <c r="R42" s="129"/>
    </row>
    <row r="43" spans="13:18" ht="23.25">
      <c r="M43" s="203" t="s">
        <v>250</v>
      </c>
      <c r="N43" s="228" t="s">
        <v>275</v>
      </c>
      <c r="O43" s="209">
        <v>135000</v>
      </c>
      <c r="P43" s="211"/>
      <c r="Q43" s="131"/>
      <c r="R43" s="129"/>
    </row>
    <row r="44" spans="13:18" ht="23.25">
      <c r="M44" s="203" t="s">
        <v>251</v>
      </c>
      <c r="N44" s="228" t="s">
        <v>276</v>
      </c>
      <c r="O44" s="335">
        <v>165000</v>
      </c>
      <c r="P44" s="211"/>
      <c r="Q44" s="131"/>
      <c r="R44" s="129"/>
    </row>
    <row r="45" spans="13:18" ht="23.25">
      <c r="M45" s="203" t="s">
        <v>252</v>
      </c>
      <c r="N45" s="228" t="s">
        <v>277</v>
      </c>
      <c r="O45" s="229">
        <v>870000</v>
      </c>
      <c r="P45" s="207">
        <v>57452</v>
      </c>
      <c r="Q45" s="131"/>
      <c r="R45" s="129"/>
    </row>
    <row r="46" spans="13:18" ht="23.25">
      <c r="M46" s="203" t="s">
        <v>278</v>
      </c>
      <c r="N46" s="227" t="s">
        <v>279</v>
      </c>
      <c r="O46" s="209">
        <v>1000</v>
      </c>
      <c r="P46" s="205"/>
      <c r="Q46" s="131"/>
      <c r="R46" s="129"/>
    </row>
    <row r="47" spans="13:18" ht="23.25">
      <c r="M47" s="203" t="s">
        <v>253</v>
      </c>
      <c r="N47" s="227" t="s">
        <v>280</v>
      </c>
      <c r="O47" s="209"/>
      <c r="P47" s="205"/>
      <c r="Q47" s="131"/>
      <c r="R47" s="129"/>
    </row>
    <row r="48" spans="13:18" ht="23.25">
      <c r="M48" s="203"/>
      <c r="N48" s="227"/>
      <c r="O48" s="233"/>
      <c r="P48" s="219"/>
      <c r="Q48" s="131"/>
      <c r="R48" s="129"/>
    </row>
    <row r="49" spans="13:18" ht="23.25">
      <c r="M49" s="208" t="s">
        <v>61</v>
      </c>
      <c r="N49" s="204"/>
      <c r="O49" s="160">
        <f>O35+O38+O39+O40+O41+O42+O43+O44+O45+O46+O47+O48</f>
        <v>19416100</v>
      </c>
      <c r="P49" s="158">
        <f>P35+P38+P39+P40+P41+P42+P43+P44+P45+P46+P47+P48</f>
        <v>1580353.0300000003</v>
      </c>
      <c r="Q49" s="131"/>
      <c r="R49" s="129"/>
    </row>
    <row r="50" spans="13:18" ht="23.25">
      <c r="M50" s="201" t="s">
        <v>281</v>
      </c>
      <c r="N50" s="204" t="s">
        <v>283</v>
      </c>
      <c r="O50" s="218"/>
      <c r="P50" s="220"/>
      <c r="Q50" s="131"/>
      <c r="R50" s="129"/>
    </row>
    <row r="51" spans="13:18" ht="23.25">
      <c r="M51" s="201" t="s">
        <v>282</v>
      </c>
      <c r="N51" s="204" t="s">
        <v>212</v>
      </c>
      <c r="O51" s="203"/>
      <c r="P51" s="205"/>
      <c r="Q51" s="131"/>
      <c r="R51" s="129"/>
    </row>
    <row r="52" spans="13:18" ht="23.25">
      <c r="M52" s="203" t="s">
        <v>254</v>
      </c>
      <c r="N52" s="204" t="s">
        <v>284</v>
      </c>
      <c r="O52" s="229"/>
      <c r="P52" s="205"/>
      <c r="Q52" s="131"/>
      <c r="R52" s="129"/>
    </row>
    <row r="53" spans="13:18" ht="23.25">
      <c r="M53" s="203" t="s">
        <v>255</v>
      </c>
      <c r="N53" s="204" t="s">
        <v>285</v>
      </c>
      <c r="O53" s="206">
        <v>17500000</v>
      </c>
      <c r="P53" s="205">
        <v>3739580</v>
      </c>
      <c r="Q53" s="131"/>
      <c r="R53" s="129"/>
    </row>
    <row r="54" spans="13:18" ht="23.25">
      <c r="M54" s="203" t="s">
        <v>256</v>
      </c>
      <c r="N54" s="204"/>
      <c r="O54" s="209"/>
      <c r="P54" s="205"/>
      <c r="Q54" s="131"/>
      <c r="R54" s="129"/>
    </row>
    <row r="55" spans="13:18" ht="23.25">
      <c r="M55" s="203"/>
      <c r="N55" s="204"/>
      <c r="O55" s="233"/>
      <c r="P55" s="219"/>
      <c r="Q55" s="131"/>
      <c r="R55" s="129"/>
    </row>
    <row r="56" spans="13:18" ht="23.25">
      <c r="M56" s="230" t="s">
        <v>61</v>
      </c>
      <c r="N56" s="213"/>
      <c r="O56" s="161">
        <f>SUM(O52:O55)</f>
        <v>17500000</v>
      </c>
      <c r="P56" s="159">
        <f>P52+P53+P54</f>
        <v>3739580</v>
      </c>
      <c r="Q56" s="131"/>
      <c r="R56" s="129"/>
    </row>
    <row r="57" spans="13:18" ht="23.25">
      <c r="M57" s="231" t="s">
        <v>257</v>
      </c>
      <c r="N57" s="213" t="s">
        <v>286</v>
      </c>
      <c r="O57" s="234"/>
      <c r="P57" s="220"/>
      <c r="Q57" s="131"/>
      <c r="R57" s="129"/>
    </row>
    <row r="58" spans="13:18" ht="23.25">
      <c r="M58" s="231" t="s">
        <v>258</v>
      </c>
      <c r="N58" s="213" t="s">
        <v>213</v>
      </c>
      <c r="O58" s="232"/>
      <c r="P58" s="205"/>
      <c r="Q58" s="131"/>
      <c r="R58" s="129"/>
    </row>
    <row r="59" spans="13:18" ht="23.25">
      <c r="M59" s="232" t="s">
        <v>259</v>
      </c>
      <c r="N59" s="213" t="s">
        <v>287</v>
      </c>
      <c r="O59" s="232"/>
      <c r="P59" s="205">
        <v>2647220</v>
      </c>
      <c r="Q59" s="131"/>
      <c r="R59" s="129"/>
    </row>
    <row r="60" spans="13:18" ht="23.25">
      <c r="M60" s="232" t="s">
        <v>260</v>
      </c>
      <c r="N60" s="213"/>
      <c r="O60" s="232"/>
      <c r="P60" s="205"/>
      <c r="Q60" s="131"/>
      <c r="R60" s="129"/>
    </row>
    <row r="61" spans="13:18" ht="23.25">
      <c r="M61" s="232" t="s">
        <v>261</v>
      </c>
      <c r="N61" s="213" t="s">
        <v>288</v>
      </c>
      <c r="O61" s="235"/>
      <c r="P61" s="236"/>
      <c r="Q61" s="131"/>
      <c r="R61" s="129"/>
    </row>
    <row r="62" spans="13:18" ht="23.25">
      <c r="M62" s="328" t="s">
        <v>61</v>
      </c>
      <c r="N62" s="254"/>
      <c r="O62" s="237"/>
      <c r="P62" s="157">
        <f>SUM(P59:P61)</f>
        <v>2647220</v>
      </c>
      <c r="Q62" s="131"/>
      <c r="R62" s="129"/>
    </row>
    <row r="63" spans="13:18" ht="23.25">
      <c r="M63" s="331"/>
      <c r="N63" s="332"/>
      <c r="O63" s="329"/>
      <c r="P63" s="330"/>
      <c r="Q63" s="131"/>
      <c r="R63" s="129"/>
    </row>
    <row r="64" spans="13:18" ht="24" thickBot="1">
      <c r="M64" s="331" t="s">
        <v>65</v>
      </c>
      <c r="N64" s="140"/>
      <c r="O64" s="333">
        <f>O10+O21+O24+O27+O31+O49+O56+O62</f>
        <v>37779600</v>
      </c>
      <c r="P64" s="429">
        <f>P10+P21+P24+P27+P31+P49+P56+P62</f>
        <v>8139313.92</v>
      </c>
      <c r="Q64" s="131"/>
      <c r="R64" s="129"/>
    </row>
    <row r="65" spans="13:18" ht="24" thickTop="1">
      <c r="M65" s="326"/>
      <c r="N65" s="140"/>
      <c r="O65" s="139"/>
      <c r="P65" s="327"/>
      <c r="Q65" s="131"/>
      <c r="R65" s="129"/>
    </row>
    <row r="66" spans="13:18" ht="23.25">
      <c r="M66" s="128" t="s">
        <v>139</v>
      </c>
      <c r="N66" s="506" t="s">
        <v>154</v>
      </c>
      <c r="O66" s="506"/>
      <c r="P66" s="506"/>
      <c r="Q66" s="131"/>
      <c r="R66" s="129"/>
    </row>
    <row r="67" spans="13:18" ht="23.25">
      <c r="M67" s="128"/>
      <c r="N67" s="506"/>
      <c r="O67" s="506"/>
      <c r="P67" s="506"/>
      <c r="Q67" s="131"/>
      <c r="R67" s="129"/>
    </row>
    <row r="68" spans="13:18" ht="23.25">
      <c r="M68" s="128"/>
      <c r="N68" s="128"/>
      <c r="O68" s="128"/>
      <c r="P68" s="128"/>
      <c r="Q68" s="131"/>
      <c r="R68" s="129"/>
    </row>
    <row r="69" spans="13:18" ht="23.25">
      <c r="M69" s="141" t="s">
        <v>140</v>
      </c>
      <c r="N69" s="141"/>
      <c r="O69" s="141" t="s">
        <v>152</v>
      </c>
      <c r="P69" s="141"/>
      <c r="Q69" s="131"/>
      <c r="R69" s="129"/>
    </row>
    <row r="70" spans="13:18" ht="23.25">
      <c r="M70" s="141" t="s">
        <v>67</v>
      </c>
      <c r="N70" s="141"/>
      <c r="O70" s="141" t="s">
        <v>153</v>
      </c>
      <c r="P70" s="141"/>
      <c r="Q70" s="131"/>
      <c r="R70" s="129"/>
    </row>
    <row r="71" spans="17:18" ht="23.25">
      <c r="Q71" s="131"/>
      <c r="R71" s="129"/>
    </row>
    <row r="72" spans="17:18" ht="23.25">
      <c r="Q72" s="131"/>
      <c r="R72" s="129"/>
    </row>
    <row r="73" spans="17:18" ht="23.25">
      <c r="Q73" s="131"/>
      <c r="R73" s="129"/>
    </row>
    <row r="74" spans="17:18" ht="23.25">
      <c r="Q74" s="131"/>
      <c r="R74" s="129"/>
    </row>
    <row r="75" spans="17:18" ht="23.25">
      <c r="Q75" s="131"/>
      <c r="R75" s="129"/>
    </row>
    <row r="76" spans="17:18" ht="23.25">
      <c r="Q76" s="131"/>
      <c r="R76" s="129"/>
    </row>
    <row r="77" spans="17:18" ht="23.25">
      <c r="Q77" s="131"/>
      <c r="R77" s="129"/>
    </row>
    <row r="78" spans="17:18" ht="23.25">
      <c r="Q78" s="131"/>
      <c r="R78" s="129"/>
    </row>
    <row r="79" spans="13:18" ht="23.25">
      <c r="M79" s="203" t="s">
        <v>161</v>
      </c>
      <c r="Q79" s="131"/>
      <c r="R79" s="129"/>
    </row>
    <row r="80" spans="17:18" ht="23.25">
      <c r="Q80" s="131"/>
      <c r="R80" s="129"/>
    </row>
    <row r="81" spans="17:18" ht="23.25">
      <c r="Q81" s="131"/>
      <c r="R81" s="129"/>
    </row>
    <row r="82" spans="17:18" ht="23.25">
      <c r="Q82" s="131"/>
      <c r="R82" s="129"/>
    </row>
    <row r="83" spans="17:18" ht="23.25">
      <c r="Q83" s="131"/>
      <c r="R83" s="129"/>
    </row>
    <row r="84" spans="17:18" ht="23.25">
      <c r="Q84" s="131"/>
      <c r="R84" s="129"/>
    </row>
    <row r="85" spans="17:18" ht="23.25">
      <c r="Q85" s="131"/>
      <c r="R85" s="129"/>
    </row>
    <row r="86" spans="17:18" ht="23.25">
      <c r="Q86" s="131"/>
      <c r="R86" s="129"/>
    </row>
    <row r="87" spans="17:18" ht="23.25">
      <c r="Q87" s="131"/>
      <c r="R87" s="129"/>
    </row>
    <row r="88" spans="17:18" ht="23.25">
      <c r="Q88" s="131"/>
      <c r="R88" s="129"/>
    </row>
    <row r="89" spans="17:18" ht="23.25">
      <c r="Q89" s="131"/>
      <c r="R89" s="129"/>
    </row>
    <row r="90" spans="17:18" ht="23.25">
      <c r="Q90" s="131"/>
      <c r="R90" s="129"/>
    </row>
    <row r="91" spans="17:18" ht="23.25">
      <c r="Q91" s="131"/>
      <c r="R91" s="129"/>
    </row>
    <row r="92" spans="17:18" ht="23.25">
      <c r="Q92" s="131"/>
      <c r="R92" s="129"/>
    </row>
    <row r="93" spans="17:18" ht="23.25">
      <c r="Q93" s="131"/>
      <c r="R93" s="129"/>
    </row>
    <row r="94" spans="17:18" ht="23.25">
      <c r="Q94" s="131"/>
      <c r="R94" s="129"/>
    </row>
    <row r="95" spans="17:18" ht="23.25">
      <c r="Q95" s="131"/>
      <c r="R95" s="129"/>
    </row>
    <row r="96" spans="17:18" ht="23.25">
      <c r="Q96" s="131"/>
      <c r="R96" s="129"/>
    </row>
    <row r="97" spans="17:18" ht="23.25">
      <c r="Q97" s="131"/>
      <c r="R97" s="129"/>
    </row>
    <row r="98" spans="17:18" ht="23.25">
      <c r="Q98" s="131"/>
      <c r="R98" s="129"/>
    </row>
    <row r="99" spans="17:18" ht="23.25">
      <c r="Q99" s="131"/>
      <c r="R99" s="129"/>
    </row>
    <row r="100" spans="17:18" ht="23.25">
      <c r="Q100" s="131"/>
      <c r="R100" s="129"/>
    </row>
    <row r="101" spans="17:18" ht="23.25">
      <c r="Q101" s="131"/>
      <c r="R101" s="129"/>
    </row>
    <row r="102" spans="17:18" ht="23.25">
      <c r="Q102" s="131"/>
      <c r="R102" s="129"/>
    </row>
    <row r="103" spans="17:18" ht="23.25">
      <c r="Q103" s="131"/>
      <c r="R103" s="129"/>
    </row>
    <row r="104" spans="17:18" ht="23.25">
      <c r="Q104" s="131"/>
      <c r="R104" s="129"/>
    </row>
    <row r="105" spans="17:18" ht="23.25">
      <c r="Q105" s="131"/>
      <c r="R105" s="129"/>
    </row>
    <row r="106" spans="17:18" ht="23.25">
      <c r="Q106" s="131"/>
      <c r="R106" s="129"/>
    </row>
    <row r="107" spans="17:18" ht="23.25">
      <c r="Q107" s="131"/>
      <c r="R107" s="129"/>
    </row>
    <row r="108" spans="17:18" ht="23.25">
      <c r="Q108" s="131"/>
      <c r="R108" s="129"/>
    </row>
    <row r="109" spans="17:18" ht="23.25">
      <c r="Q109" s="131"/>
      <c r="R109" s="129"/>
    </row>
    <row r="110" spans="17:18" ht="23.25">
      <c r="Q110" s="131"/>
      <c r="R110" s="129"/>
    </row>
    <row r="111" spans="17:18" ht="23.25">
      <c r="Q111" s="131"/>
      <c r="R111" s="129"/>
    </row>
    <row r="112" spans="17:18" ht="23.25">
      <c r="Q112" s="131"/>
      <c r="R112" s="129"/>
    </row>
    <row r="113" spans="17:18" ht="23.25">
      <c r="Q113" s="131"/>
      <c r="R113" s="129"/>
    </row>
    <row r="114" spans="17:18" ht="23.25">
      <c r="Q114" s="131"/>
      <c r="R114" s="129"/>
    </row>
    <row r="115" spans="17:18" ht="23.25">
      <c r="Q115" s="131"/>
      <c r="R115" s="129"/>
    </row>
    <row r="116" spans="17:18" ht="23.25">
      <c r="Q116" s="131"/>
      <c r="R116" s="129"/>
    </row>
    <row r="117" spans="17:18" ht="23.25">
      <c r="Q117" s="131"/>
      <c r="R117" s="129"/>
    </row>
    <row r="118" spans="17:18" ht="23.25">
      <c r="Q118" s="131"/>
      <c r="R118" s="129"/>
    </row>
    <row r="119" spans="17:18" ht="23.25">
      <c r="Q119" s="131"/>
      <c r="R119" s="129"/>
    </row>
    <row r="120" spans="17:18" ht="23.25">
      <c r="Q120" s="131"/>
      <c r="R120" s="129"/>
    </row>
    <row r="121" spans="17:18" ht="23.25">
      <c r="Q121" s="131"/>
      <c r="R121" s="129"/>
    </row>
    <row r="122" spans="17:18" ht="23.25">
      <c r="Q122" s="131"/>
      <c r="R122" s="129"/>
    </row>
    <row r="123" spans="17:18" ht="23.25">
      <c r="Q123" s="131"/>
      <c r="R123" s="129"/>
    </row>
    <row r="124" spans="17:18" ht="23.25">
      <c r="Q124" s="131"/>
      <c r="R124" s="129"/>
    </row>
    <row r="125" spans="17:18" ht="23.25">
      <c r="Q125" s="131"/>
      <c r="R125" s="129"/>
    </row>
    <row r="126" spans="17:18" ht="23.25">
      <c r="Q126" s="131"/>
      <c r="R126" s="129"/>
    </row>
    <row r="127" spans="17:18" ht="23.25">
      <c r="Q127" s="131"/>
      <c r="R127" s="129"/>
    </row>
    <row r="128" spans="17:18" ht="23.25">
      <c r="Q128" s="131"/>
      <c r="R128" s="129"/>
    </row>
    <row r="129" spans="17:18" ht="23.25">
      <c r="Q129" s="131"/>
      <c r="R129" s="129"/>
    </row>
    <row r="130" spans="17:18" ht="23.25">
      <c r="Q130" s="131"/>
      <c r="R130" s="129"/>
    </row>
    <row r="131" spans="17:18" ht="23.25">
      <c r="Q131" s="131"/>
      <c r="R131" s="129"/>
    </row>
    <row r="132" spans="17:18" ht="23.25">
      <c r="Q132" s="131"/>
      <c r="R132" s="129"/>
    </row>
    <row r="133" spans="17:18" ht="23.25">
      <c r="Q133" s="131"/>
      <c r="R133" s="129"/>
    </row>
  </sheetData>
  <sheetProtection/>
  <mergeCells count="6">
    <mergeCell ref="M36:P36"/>
    <mergeCell ref="N66:P66"/>
    <mergeCell ref="N67:P67"/>
    <mergeCell ref="M1:P1"/>
    <mergeCell ref="M2:P2"/>
    <mergeCell ref="M3:P3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95"/>
  <sheetViews>
    <sheetView zoomScalePageLayoutView="0" workbookViewId="0" topLeftCell="A19">
      <selection activeCell="A2" sqref="A2"/>
    </sheetView>
  </sheetViews>
  <sheetFormatPr defaultColWidth="9.140625" defaultRowHeight="21.75"/>
  <cols>
    <col min="1" max="1" width="5.57421875" style="144" customWidth="1"/>
    <col min="2" max="2" width="19.140625" style="144" customWidth="1"/>
    <col min="3" max="3" width="25.8515625" style="144" customWidth="1"/>
    <col min="4" max="4" width="15.140625" style="144" customWidth="1"/>
    <col min="5" max="5" width="15.57421875" style="144" customWidth="1"/>
    <col min="6" max="6" width="17.00390625" style="144" customWidth="1"/>
    <col min="7" max="10" width="9.140625" style="144" customWidth="1"/>
    <col min="11" max="11" width="16.28125" style="144" customWidth="1"/>
    <col min="12" max="12" width="21.00390625" style="144" customWidth="1"/>
    <col min="13" max="16384" width="9.140625" style="144" customWidth="1"/>
  </cols>
  <sheetData>
    <row r="1" spans="2:9" ht="23.25">
      <c r="B1" s="509" t="s">
        <v>290</v>
      </c>
      <c r="C1" s="509"/>
      <c r="D1" s="509"/>
      <c r="E1" s="509"/>
      <c r="F1" s="509"/>
      <c r="G1" s="143"/>
      <c r="H1" s="143"/>
      <c r="I1" s="143"/>
    </row>
    <row r="2" spans="2:9" ht="23.25">
      <c r="B2" s="509" t="s">
        <v>291</v>
      </c>
      <c r="C2" s="509"/>
      <c r="D2" s="509"/>
      <c r="E2" s="509"/>
      <c r="F2" s="509"/>
      <c r="G2" s="143"/>
      <c r="H2" s="143"/>
      <c r="I2" s="143"/>
    </row>
    <row r="3" spans="2:9" ht="23.25">
      <c r="B3" s="336" t="s">
        <v>18</v>
      </c>
      <c r="C3" s="257" t="s">
        <v>292</v>
      </c>
      <c r="D3" s="145"/>
      <c r="E3" s="145"/>
      <c r="F3" s="145"/>
      <c r="G3" s="143"/>
      <c r="H3" s="143"/>
      <c r="I3" s="143"/>
    </row>
    <row r="4" spans="2:9" ht="19.5" customHeight="1">
      <c r="B4" s="337" t="s">
        <v>293</v>
      </c>
      <c r="C4" s="338"/>
      <c r="D4" s="338"/>
      <c r="E4" s="338"/>
      <c r="F4" s="256" t="s">
        <v>37</v>
      </c>
      <c r="G4" s="143"/>
      <c r="H4" s="143"/>
      <c r="I4" s="143"/>
    </row>
    <row r="5" spans="2:9" ht="19.5" customHeight="1">
      <c r="B5" s="339" t="s">
        <v>8</v>
      </c>
      <c r="C5" s="339" t="s">
        <v>333</v>
      </c>
      <c r="D5" s="338"/>
      <c r="E5" s="338"/>
      <c r="F5" s="430">
        <v>6541.99</v>
      </c>
      <c r="G5" s="143"/>
      <c r="H5" s="143"/>
      <c r="I5" s="143"/>
    </row>
    <row r="6" spans="2:9" ht="19.5" customHeight="1">
      <c r="B6" s="143" t="s">
        <v>14</v>
      </c>
      <c r="C6" s="143" t="s">
        <v>334</v>
      </c>
      <c r="D6" s="143"/>
      <c r="E6" s="143"/>
      <c r="F6" s="430">
        <v>300000</v>
      </c>
      <c r="G6" s="143"/>
      <c r="H6" s="143"/>
      <c r="I6" s="143"/>
    </row>
    <row r="7" spans="2:9" ht="19.5" customHeight="1">
      <c r="B7" s="143"/>
      <c r="C7" s="143" t="s">
        <v>335</v>
      </c>
      <c r="D7" s="143"/>
      <c r="E7" s="143"/>
      <c r="F7" s="118">
        <v>2500000</v>
      </c>
      <c r="G7" s="143"/>
      <c r="H7" s="143"/>
      <c r="I7" s="143"/>
    </row>
    <row r="8" spans="2:9" ht="19.5" customHeight="1">
      <c r="B8" s="143" t="s">
        <v>17</v>
      </c>
      <c r="C8" s="143" t="s">
        <v>336</v>
      </c>
      <c r="D8" s="143"/>
      <c r="E8" s="143"/>
      <c r="F8" s="118">
        <v>450000</v>
      </c>
      <c r="G8" s="143"/>
      <c r="H8" s="143"/>
      <c r="I8" s="143"/>
    </row>
    <row r="9" spans="2:9" ht="19.5" customHeight="1">
      <c r="B9" s="143"/>
      <c r="C9" s="143" t="s">
        <v>337</v>
      </c>
      <c r="D9" s="143"/>
      <c r="E9" s="143"/>
      <c r="F9" s="118">
        <v>461000</v>
      </c>
      <c r="G9" s="143"/>
      <c r="H9" s="143"/>
      <c r="I9" s="143"/>
    </row>
    <row r="10" spans="2:9" ht="19.5" customHeight="1">
      <c r="B10" s="143"/>
      <c r="C10" s="143" t="s">
        <v>338</v>
      </c>
      <c r="D10" s="143"/>
      <c r="E10" s="143"/>
      <c r="F10" s="118">
        <v>761000</v>
      </c>
      <c r="G10" s="143"/>
      <c r="H10" s="143"/>
      <c r="I10" s="143"/>
    </row>
    <row r="11" spans="2:9" ht="19.5" customHeight="1">
      <c r="B11" s="143"/>
      <c r="C11" s="143" t="s">
        <v>339</v>
      </c>
      <c r="D11" s="143"/>
      <c r="E11" s="143"/>
      <c r="F11" s="118">
        <v>702000</v>
      </c>
      <c r="G11" s="143"/>
      <c r="H11" s="143"/>
      <c r="I11" s="143"/>
    </row>
    <row r="12" spans="2:9" ht="19.5" customHeight="1">
      <c r="B12" s="143"/>
      <c r="C12" s="143" t="s">
        <v>340</v>
      </c>
      <c r="D12" s="143"/>
      <c r="E12" s="143"/>
      <c r="F12" s="118">
        <v>454000</v>
      </c>
      <c r="G12" s="143"/>
      <c r="H12" s="143"/>
      <c r="I12" s="143"/>
    </row>
    <row r="13" spans="2:9" ht="19.5" customHeight="1">
      <c r="B13" s="143"/>
      <c r="C13" s="143" t="s">
        <v>341</v>
      </c>
      <c r="D13" s="143"/>
      <c r="E13" s="143"/>
      <c r="F13" s="118">
        <v>454000</v>
      </c>
      <c r="G13" s="143"/>
      <c r="H13" s="143"/>
      <c r="I13" s="143"/>
    </row>
    <row r="14" spans="2:9" ht="19.5" customHeight="1">
      <c r="B14" s="143"/>
      <c r="C14" s="143" t="s">
        <v>342</v>
      </c>
      <c r="D14" s="143"/>
      <c r="E14" s="143"/>
      <c r="F14" s="118">
        <v>1371627</v>
      </c>
      <c r="G14" s="143"/>
      <c r="H14" s="143"/>
      <c r="I14" s="143"/>
    </row>
    <row r="15" spans="2:9" ht="19.5" customHeight="1">
      <c r="B15" s="143"/>
      <c r="C15" s="143" t="s">
        <v>343</v>
      </c>
      <c r="D15" s="143"/>
      <c r="E15" s="143"/>
      <c r="F15" s="118">
        <v>536000</v>
      </c>
      <c r="G15" s="143"/>
      <c r="H15" s="143"/>
      <c r="I15" s="143"/>
    </row>
    <row r="16" spans="2:9" ht="19.5" customHeight="1">
      <c r="B16" s="143"/>
      <c r="C16" s="143" t="s">
        <v>344</v>
      </c>
      <c r="D16" s="143"/>
      <c r="E16" s="143"/>
      <c r="F16" s="118">
        <v>777000</v>
      </c>
      <c r="G16" s="143"/>
      <c r="H16" s="143"/>
      <c r="I16" s="143"/>
    </row>
    <row r="17" spans="2:9" ht="19.5" customHeight="1">
      <c r="B17" s="143"/>
      <c r="C17" s="143" t="s">
        <v>345</v>
      </c>
      <c r="D17" s="143"/>
      <c r="E17" s="143"/>
      <c r="F17" s="118">
        <v>181000</v>
      </c>
      <c r="G17" s="143"/>
      <c r="H17" s="143"/>
      <c r="I17" s="143"/>
    </row>
    <row r="18" spans="2:9" ht="19.5" customHeight="1">
      <c r="B18" s="143"/>
      <c r="C18" s="143" t="s">
        <v>346</v>
      </c>
      <c r="D18" s="143"/>
      <c r="E18" s="143"/>
      <c r="F18" s="118">
        <v>414000</v>
      </c>
      <c r="G18" s="143"/>
      <c r="H18" s="143"/>
      <c r="I18" s="143"/>
    </row>
    <row r="19" spans="2:9" ht="19.5" customHeight="1">
      <c r="B19" s="143"/>
      <c r="C19" s="143" t="s">
        <v>347</v>
      </c>
      <c r="D19" s="143"/>
      <c r="E19" s="143"/>
      <c r="F19" s="118">
        <v>79000</v>
      </c>
      <c r="G19" s="143"/>
      <c r="H19" s="143"/>
      <c r="I19" s="143"/>
    </row>
    <row r="20" spans="2:9" ht="19.5" customHeight="1">
      <c r="B20" s="143"/>
      <c r="C20" s="143" t="s">
        <v>348</v>
      </c>
      <c r="D20" s="143"/>
      <c r="E20" s="143"/>
      <c r="F20" s="118">
        <v>121000</v>
      </c>
      <c r="G20" s="143"/>
      <c r="H20" s="143"/>
      <c r="I20" s="143"/>
    </row>
    <row r="21" spans="2:9" ht="19.5" customHeight="1" thickBot="1">
      <c r="B21" s="143"/>
      <c r="C21" s="143"/>
      <c r="D21" s="143"/>
      <c r="E21" s="145" t="s">
        <v>61</v>
      </c>
      <c r="F21" s="431">
        <f>SUM(F5:F20)</f>
        <v>9568168.99</v>
      </c>
      <c r="G21" s="143"/>
      <c r="H21" s="143"/>
      <c r="I21" s="143"/>
    </row>
    <row r="22" spans="2:9" ht="19.5" customHeight="1" thickTop="1">
      <c r="B22" s="143"/>
      <c r="C22" s="143"/>
      <c r="D22" s="143"/>
      <c r="E22" s="145"/>
      <c r="F22" s="436"/>
      <c r="G22" s="143"/>
      <c r="H22" s="143"/>
      <c r="I22" s="143"/>
    </row>
    <row r="23" spans="2:9" ht="19.5" customHeight="1">
      <c r="B23" s="340" t="s">
        <v>294</v>
      </c>
      <c r="C23" s="143" t="s">
        <v>295</v>
      </c>
      <c r="D23" s="143"/>
      <c r="E23" s="143"/>
      <c r="F23" s="256" t="s">
        <v>37</v>
      </c>
      <c r="G23" s="143"/>
      <c r="H23" s="143"/>
      <c r="I23" s="143"/>
    </row>
    <row r="24" spans="2:9" ht="19.5" customHeight="1">
      <c r="B24" s="143"/>
      <c r="C24" s="339" t="s">
        <v>143</v>
      </c>
      <c r="D24" s="143"/>
      <c r="E24" s="143"/>
      <c r="F24" s="430">
        <v>26544.55</v>
      </c>
      <c r="G24" s="143"/>
      <c r="H24" s="143"/>
      <c r="I24" s="143"/>
    </row>
    <row r="25" spans="2:9" ht="19.5" customHeight="1">
      <c r="B25" s="143"/>
      <c r="C25" s="143" t="s">
        <v>144</v>
      </c>
      <c r="D25" s="143"/>
      <c r="E25" s="143"/>
      <c r="F25" s="430">
        <v>3470.2</v>
      </c>
      <c r="G25" s="143"/>
      <c r="H25" s="143"/>
      <c r="I25" s="143"/>
    </row>
    <row r="26" spans="2:9" ht="19.5" customHeight="1">
      <c r="B26" s="143"/>
      <c r="C26" s="143" t="s">
        <v>145</v>
      </c>
      <c r="D26" s="143"/>
      <c r="E26" s="143"/>
      <c r="F26" s="118">
        <v>26387.32</v>
      </c>
      <c r="G26" s="143"/>
      <c r="H26" s="143"/>
      <c r="I26" s="143"/>
    </row>
    <row r="27" spans="2:9" ht="19.5" customHeight="1">
      <c r="B27" s="143"/>
      <c r="C27" s="143" t="s">
        <v>146</v>
      </c>
      <c r="D27" s="143"/>
      <c r="E27" s="143"/>
      <c r="F27" s="118">
        <v>605595</v>
      </c>
      <c r="G27" s="143"/>
      <c r="H27" s="143"/>
      <c r="I27" s="143"/>
    </row>
    <row r="28" spans="2:9" ht="19.5" customHeight="1">
      <c r="B28" s="143"/>
      <c r="C28" s="339" t="s">
        <v>147</v>
      </c>
      <c r="D28" s="143"/>
      <c r="E28" s="162"/>
      <c r="F28" s="430">
        <v>42900</v>
      </c>
      <c r="G28" s="143"/>
      <c r="H28" s="143"/>
      <c r="I28" s="143"/>
    </row>
    <row r="29" spans="2:9" ht="19.5" customHeight="1">
      <c r="B29" s="143"/>
      <c r="C29" s="143" t="s">
        <v>11</v>
      </c>
      <c r="D29" s="143"/>
      <c r="E29" s="162"/>
      <c r="F29" s="430">
        <v>671867.4</v>
      </c>
      <c r="G29" s="143"/>
      <c r="H29" s="143"/>
      <c r="I29" s="143"/>
    </row>
    <row r="30" spans="2:6" ht="19.5" customHeight="1">
      <c r="B30" s="143"/>
      <c r="C30" s="143" t="s">
        <v>349</v>
      </c>
      <c r="D30" s="143"/>
      <c r="E30" s="162"/>
      <c r="F30" s="118">
        <v>30000</v>
      </c>
    </row>
    <row r="31" spans="2:6" ht="19.5" customHeight="1">
      <c r="B31" s="143"/>
      <c r="C31" s="143" t="s">
        <v>350</v>
      </c>
      <c r="D31" s="143"/>
      <c r="E31" s="143"/>
      <c r="F31" s="118">
        <v>85400</v>
      </c>
    </row>
    <row r="32" spans="2:6" ht="19.5" customHeight="1">
      <c r="B32" s="143"/>
      <c r="C32" s="339" t="s">
        <v>351</v>
      </c>
      <c r="D32" s="143"/>
      <c r="E32" s="143"/>
      <c r="F32" s="430">
        <v>11924</v>
      </c>
    </row>
    <row r="33" spans="2:6" ht="19.5" customHeight="1">
      <c r="B33" s="143"/>
      <c r="C33" s="143" t="s">
        <v>352</v>
      </c>
      <c r="D33" s="143"/>
      <c r="E33" s="143"/>
      <c r="F33" s="430">
        <v>9100</v>
      </c>
    </row>
    <row r="34" spans="2:6" ht="19.5" customHeight="1">
      <c r="B34" s="143"/>
      <c r="C34" s="143" t="s">
        <v>353</v>
      </c>
      <c r="D34" s="143"/>
      <c r="E34" s="143"/>
      <c r="F34" s="118">
        <v>9700</v>
      </c>
    </row>
    <row r="35" spans="2:6" ht="19.5" customHeight="1" thickBot="1">
      <c r="B35" s="143"/>
      <c r="C35" s="143"/>
      <c r="D35" s="143"/>
      <c r="E35" s="145" t="s">
        <v>61</v>
      </c>
      <c r="F35" s="432">
        <f>SUM(F24:F34)</f>
        <v>1522888.47</v>
      </c>
    </row>
    <row r="36" spans="2:6" ht="19.5" customHeight="1" thickTop="1">
      <c r="B36" s="143"/>
      <c r="C36" s="143"/>
      <c r="D36" s="143"/>
      <c r="E36" s="145"/>
      <c r="F36" s="180"/>
    </row>
    <row r="37" spans="2:6" ht="19.5" customHeight="1">
      <c r="B37" s="143"/>
      <c r="C37" s="143"/>
      <c r="D37" s="143"/>
      <c r="E37" s="143"/>
      <c r="F37" s="341"/>
    </row>
    <row r="38" spans="2:6" ht="19.5" customHeight="1">
      <c r="B38" s="510" t="s">
        <v>188</v>
      </c>
      <c r="C38" s="510"/>
      <c r="D38" s="143" t="s">
        <v>181</v>
      </c>
      <c r="E38" s="143"/>
      <c r="F38" s="143"/>
    </row>
    <row r="39" spans="2:6" ht="19.5" customHeight="1">
      <c r="B39" s="143"/>
      <c r="C39" s="143"/>
      <c r="D39" s="143"/>
      <c r="E39" s="143"/>
      <c r="F39" s="143"/>
    </row>
    <row r="40" spans="2:6" ht="19.5" customHeight="1">
      <c r="B40" s="143"/>
      <c r="C40" s="143"/>
      <c r="D40" s="143"/>
      <c r="E40" s="143"/>
      <c r="F40" s="143"/>
    </row>
    <row r="41" spans="2:6" ht="19.5" customHeight="1">
      <c r="B41" s="511" t="s">
        <v>66</v>
      </c>
      <c r="C41" s="511"/>
      <c r="D41" s="511" t="s">
        <v>152</v>
      </c>
      <c r="E41" s="511"/>
      <c r="F41" s="511"/>
    </row>
    <row r="42" spans="2:6" ht="19.5" customHeight="1">
      <c r="B42" s="511" t="s">
        <v>67</v>
      </c>
      <c r="C42" s="511"/>
      <c r="D42" s="511" t="s">
        <v>167</v>
      </c>
      <c r="E42" s="511"/>
      <c r="F42" s="511"/>
    </row>
    <row r="43" spans="2:6" ht="19.5" customHeight="1">
      <c r="B43" s="143"/>
      <c r="C43" s="143"/>
      <c r="D43" s="143"/>
      <c r="E43" s="143"/>
      <c r="F43" s="341"/>
    </row>
    <row r="44" spans="2:6" ht="19.5" customHeight="1">
      <c r="B44" s="143"/>
      <c r="C44" s="143"/>
      <c r="D44" s="143"/>
      <c r="E44" s="143"/>
      <c r="F44" s="121"/>
    </row>
    <row r="45" spans="2:6" ht="19.5" customHeight="1">
      <c r="B45" s="143"/>
      <c r="C45" s="143"/>
      <c r="D45" s="143"/>
      <c r="E45" s="143"/>
      <c r="F45" s="342"/>
    </row>
    <row r="46" spans="2:6" ht="19.5" customHeight="1">
      <c r="B46" s="143"/>
      <c r="C46" s="143"/>
      <c r="D46" s="143"/>
      <c r="E46" s="143"/>
      <c r="F46" s="342"/>
    </row>
    <row r="47" spans="2:6" ht="19.5" customHeight="1">
      <c r="B47" s="509" t="s">
        <v>290</v>
      </c>
      <c r="C47" s="509"/>
      <c r="D47" s="509"/>
      <c r="E47" s="509"/>
      <c r="F47" s="509"/>
    </row>
    <row r="48" spans="2:6" ht="19.5" customHeight="1">
      <c r="B48" s="509" t="s">
        <v>291</v>
      </c>
      <c r="C48" s="509"/>
      <c r="D48" s="509"/>
      <c r="E48" s="509"/>
      <c r="F48" s="509"/>
    </row>
    <row r="49" spans="2:6" ht="19.5" customHeight="1">
      <c r="B49" s="145"/>
      <c r="C49" s="145"/>
      <c r="D49" s="145"/>
      <c r="E49" s="145"/>
      <c r="F49" s="145"/>
    </row>
    <row r="50" spans="2:6" ht="19.5" customHeight="1">
      <c r="B50" s="145"/>
      <c r="C50" s="145"/>
      <c r="D50" s="145"/>
      <c r="E50" s="145"/>
      <c r="F50" s="145"/>
    </row>
    <row r="51" spans="2:6" ht="19.5" customHeight="1">
      <c r="B51" s="240" t="s">
        <v>55</v>
      </c>
      <c r="C51" s="241"/>
      <c r="D51" s="248" t="s">
        <v>184</v>
      </c>
      <c r="E51" s="248" t="s">
        <v>185</v>
      </c>
      <c r="F51" s="248" t="s">
        <v>142</v>
      </c>
    </row>
    <row r="52" spans="2:6" ht="19.5" customHeight="1">
      <c r="B52" s="242" t="s">
        <v>143</v>
      </c>
      <c r="C52" s="243"/>
      <c r="D52" s="247">
        <v>1813.31</v>
      </c>
      <c r="E52" s="247">
        <v>2082.05</v>
      </c>
      <c r="F52" s="247">
        <v>2082.05</v>
      </c>
    </row>
    <row r="53" spans="2:6" ht="19.5" customHeight="1">
      <c r="B53" s="244" t="s">
        <v>144</v>
      </c>
      <c r="C53" s="239"/>
      <c r="D53" s="238"/>
      <c r="E53" s="238">
        <v>179.91</v>
      </c>
      <c r="F53" s="238">
        <v>1665.3</v>
      </c>
    </row>
    <row r="54" spans="2:6" ht="19.5" customHeight="1">
      <c r="B54" s="244" t="s">
        <v>145</v>
      </c>
      <c r="C54" s="239"/>
      <c r="D54" s="238"/>
      <c r="E54" s="238">
        <v>215.67</v>
      </c>
      <c r="F54" s="238">
        <v>24223.48</v>
      </c>
    </row>
    <row r="55" spans="2:6" ht="19.5" customHeight="1">
      <c r="B55" s="244" t="s">
        <v>146</v>
      </c>
      <c r="C55" s="239"/>
      <c r="D55" s="238">
        <v>52500</v>
      </c>
      <c r="E55" s="238"/>
      <c r="F55" s="238">
        <v>613345</v>
      </c>
    </row>
    <row r="56" spans="2:6" ht="19.5" customHeight="1">
      <c r="B56" s="244" t="s">
        <v>147</v>
      </c>
      <c r="C56" s="239"/>
      <c r="D56" s="238"/>
      <c r="E56" s="238"/>
      <c r="F56" s="238">
        <v>42900</v>
      </c>
    </row>
    <row r="57" spans="2:6" ht="19.5" customHeight="1">
      <c r="B57" s="244" t="s">
        <v>11</v>
      </c>
      <c r="C57" s="239"/>
      <c r="D57" s="238"/>
      <c r="E57" s="238"/>
      <c r="F57" s="238">
        <v>657765.37</v>
      </c>
    </row>
    <row r="58" spans="2:6" ht="23.25">
      <c r="B58" s="244" t="s">
        <v>151</v>
      </c>
      <c r="C58" s="239"/>
      <c r="D58" s="238"/>
      <c r="E58" s="238"/>
      <c r="F58" s="238">
        <v>30000</v>
      </c>
    </row>
    <row r="59" spans="2:6" ht="23.25">
      <c r="B59" s="244" t="s">
        <v>166</v>
      </c>
      <c r="C59" s="239"/>
      <c r="D59" s="238">
        <v>130773.33</v>
      </c>
      <c r="E59" s="238">
        <v>130773.33</v>
      </c>
      <c r="F59" s="238"/>
    </row>
    <row r="60" spans="2:6" ht="23.25">
      <c r="B60" s="244" t="s">
        <v>170</v>
      </c>
      <c r="C60" s="239"/>
      <c r="D60" s="238">
        <v>11924</v>
      </c>
      <c r="E60" s="238">
        <v>11924</v>
      </c>
      <c r="F60" s="238">
        <v>11924</v>
      </c>
    </row>
    <row r="61" spans="2:6" ht="23.25">
      <c r="B61" s="244" t="s">
        <v>171</v>
      </c>
      <c r="C61" s="239"/>
      <c r="D61" s="238"/>
      <c r="E61" s="238"/>
      <c r="F61" s="238">
        <v>76600</v>
      </c>
    </row>
    <row r="62" spans="2:6" ht="23.25">
      <c r="B62" s="244" t="s">
        <v>177</v>
      </c>
      <c r="C62" s="239"/>
      <c r="D62" s="238">
        <v>7350</v>
      </c>
      <c r="E62" s="238"/>
      <c r="F62" s="238"/>
    </row>
    <row r="63" spans="2:6" ht="23.25">
      <c r="B63" s="244" t="s">
        <v>186</v>
      </c>
      <c r="C63" s="239"/>
      <c r="D63" s="238"/>
      <c r="E63" s="238"/>
      <c r="F63" s="238">
        <v>9700</v>
      </c>
    </row>
    <row r="64" spans="2:6" ht="23.25">
      <c r="B64" s="244" t="s">
        <v>187</v>
      </c>
      <c r="C64" s="239"/>
      <c r="D64" s="238"/>
      <c r="E64" s="238"/>
      <c r="F64" s="238"/>
    </row>
    <row r="65" spans="2:6" ht="23.25">
      <c r="B65" s="245"/>
      <c r="C65" s="246"/>
      <c r="D65" s="147"/>
      <c r="E65" s="147"/>
      <c r="F65" s="147"/>
    </row>
    <row r="66" spans="2:6" ht="24" thickBot="1">
      <c r="B66" s="511" t="s">
        <v>61</v>
      </c>
      <c r="C66" s="512"/>
      <c r="D66" s="163">
        <f>SUM(D52:D65)</f>
        <v>204360.64</v>
      </c>
      <c r="E66" s="163">
        <f>SUM(E52:E65)</f>
        <v>145174.96</v>
      </c>
      <c r="F66" s="163">
        <f>SUM(F52:F65)</f>
        <v>1470205.2</v>
      </c>
    </row>
    <row r="67" spans="2:6" ht="24" thickTop="1">
      <c r="B67" s="145"/>
      <c r="C67" s="249"/>
      <c r="D67" s="113"/>
      <c r="E67" s="113"/>
      <c r="F67" s="113"/>
    </row>
    <row r="68" spans="2:6" ht="23.25">
      <c r="B68" s="143"/>
      <c r="C68" s="143"/>
      <c r="D68" s="143"/>
      <c r="E68" s="143"/>
      <c r="F68" s="143"/>
    </row>
    <row r="69" spans="2:6" ht="23.25">
      <c r="B69" s="146" t="s">
        <v>148</v>
      </c>
      <c r="C69" s="143"/>
      <c r="D69" s="143"/>
      <c r="E69" s="143"/>
      <c r="F69" s="143"/>
    </row>
    <row r="70" spans="2:6" ht="23.25">
      <c r="B70" s="143" t="s">
        <v>149</v>
      </c>
      <c r="C70" s="143"/>
      <c r="D70" s="143"/>
      <c r="E70" s="143"/>
      <c r="F70" s="143"/>
    </row>
    <row r="71" spans="2:6" ht="23.25">
      <c r="B71" s="143" t="s">
        <v>150</v>
      </c>
      <c r="C71" s="143"/>
      <c r="D71" s="143"/>
      <c r="E71" s="148">
        <v>4300000</v>
      </c>
      <c r="F71" s="143"/>
    </row>
    <row r="72" spans="2:6" ht="23.25">
      <c r="B72" s="143"/>
      <c r="C72" s="143"/>
      <c r="D72" s="143"/>
      <c r="E72" s="151"/>
      <c r="F72" s="143"/>
    </row>
    <row r="73" spans="2:6" ht="23.25">
      <c r="B73" s="143"/>
      <c r="C73" s="143"/>
      <c r="D73" s="143"/>
      <c r="E73" s="148"/>
      <c r="F73" s="143"/>
    </row>
    <row r="74" spans="2:6" ht="23.25">
      <c r="B74" s="143"/>
      <c r="C74" s="143"/>
      <c r="D74" s="143"/>
      <c r="E74" s="148"/>
      <c r="F74" s="143"/>
    </row>
    <row r="75" spans="2:6" ht="23.25">
      <c r="B75" s="143"/>
      <c r="C75" s="143"/>
      <c r="D75" s="143"/>
      <c r="E75" s="148"/>
      <c r="F75" s="143"/>
    </row>
    <row r="76" spans="2:6" ht="23.25">
      <c r="B76" s="143"/>
      <c r="C76" s="143"/>
      <c r="D76" s="143"/>
      <c r="E76" s="148"/>
      <c r="F76" s="143"/>
    </row>
    <row r="77" spans="2:6" ht="23.25">
      <c r="B77" s="143"/>
      <c r="C77" s="143"/>
      <c r="D77" s="143"/>
      <c r="E77" s="148"/>
      <c r="F77" s="143"/>
    </row>
    <row r="78" spans="2:6" ht="23.25">
      <c r="B78" s="143"/>
      <c r="C78" s="143"/>
      <c r="D78" s="143"/>
      <c r="E78" s="148"/>
      <c r="F78" s="143"/>
    </row>
    <row r="79" spans="2:6" ht="23.25">
      <c r="B79" s="143"/>
      <c r="C79" s="143"/>
      <c r="D79" s="143"/>
      <c r="E79" s="148"/>
      <c r="F79" s="143"/>
    </row>
    <row r="80" spans="2:6" ht="23.25">
      <c r="B80" s="143"/>
      <c r="C80" s="143"/>
      <c r="D80" s="143"/>
      <c r="E80" s="148"/>
      <c r="F80" s="143"/>
    </row>
    <row r="81" spans="2:6" ht="23.25">
      <c r="B81" s="185"/>
      <c r="C81" s="162"/>
      <c r="D81" s="162"/>
      <c r="E81" s="180"/>
      <c r="F81" s="162"/>
    </row>
    <row r="82" spans="2:6" ht="23.25">
      <c r="B82" s="162"/>
      <c r="C82" s="162"/>
      <c r="D82" s="162"/>
      <c r="E82" s="113"/>
      <c r="F82" s="162"/>
    </row>
    <row r="83" spans="2:6" ht="23.25">
      <c r="B83" s="146"/>
      <c r="C83" s="143"/>
      <c r="D83" s="143"/>
      <c r="E83" s="143"/>
      <c r="F83" s="143"/>
    </row>
    <row r="84" spans="2:6" ht="23.25">
      <c r="B84" s="510" t="s">
        <v>188</v>
      </c>
      <c r="C84" s="510"/>
      <c r="D84" s="143" t="s">
        <v>181</v>
      </c>
      <c r="E84" s="143"/>
      <c r="F84" s="143"/>
    </row>
    <row r="85" spans="2:6" ht="23.25">
      <c r="B85" s="143"/>
      <c r="C85" s="143"/>
      <c r="D85" s="143"/>
      <c r="E85" s="143"/>
      <c r="F85" s="143"/>
    </row>
    <row r="86" spans="2:6" ht="23.25">
      <c r="B86" s="143"/>
      <c r="C86" s="143"/>
      <c r="D86" s="143"/>
      <c r="E86" s="143"/>
      <c r="F86" s="143"/>
    </row>
    <row r="87" spans="2:6" ht="23.25">
      <c r="B87" s="511" t="s">
        <v>66</v>
      </c>
      <c r="C87" s="511"/>
      <c r="D87" s="511" t="s">
        <v>152</v>
      </c>
      <c r="E87" s="511"/>
      <c r="F87" s="511"/>
    </row>
    <row r="88" spans="2:6" ht="23.25">
      <c r="B88" s="511" t="s">
        <v>67</v>
      </c>
      <c r="C88" s="511"/>
      <c r="D88" s="511" t="s">
        <v>167</v>
      </c>
      <c r="E88" s="511"/>
      <c r="F88" s="511"/>
    </row>
    <row r="89" spans="2:6" ht="23.25">
      <c r="B89" s="145"/>
      <c r="C89" s="145"/>
      <c r="D89" s="145"/>
      <c r="E89" s="145"/>
      <c r="F89" s="145"/>
    </row>
    <row r="90" spans="2:6" ht="23.25">
      <c r="B90" s="145"/>
      <c r="C90" s="145"/>
      <c r="D90" s="145"/>
      <c r="E90" s="145"/>
      <c r="F90" s="145"/>
    </row>
    <row r="91" spans="2:6" ht="23.25">
      <c r="B91" s="145"/>
      <c r="C91" s="145"/>
      <c r="D91" s="145"/>
      <c r="E91" s="145"/>
      <c r="F91" s="145"/>
    </row>
    <row r="92" spans="2:6" ht="23.25">
      <c r="B92" s="145"/>
      <c r="C92" s="145"/>
      <c r="D92" s="145"/>
      <c r="E92" s="145"/>
      <c r="F92" s="145"/>
    </row>
    <row r="93" spans="2:6" ht="23.25">
      <c r="B93" s="145"/>
      <c r="C93" s="145"/>
      <c r="D93" s="145"/>
      <c r="E93" s="145"/>
      <c r="F93" s="145"/>
    </row>
    <row r="94" spans="2:6" ht="23.25">
      <c r="B94" s="145"/>
      <c r="C94" s="145"/>
      <c r="D94" s="145"/>
      <c r="E94" s="145"/>
      <c r="F94" s="145"/>
    </row>
    <row r="95" spans="2:6" ht="23.25">
      <c r="B95" s="145"/>
      <c r="C95" s="145"/>
      <c r="D95" s="145"/>
      <c r="E95" s="145"/>
      <c r="F95" s="145"/>
    </row>
  </sheetData>
  <sheetProtection/>
  <mergeCells count="15">
    <mergeCell ref="B88:C88"/>
    <mergeCell ref="D88:F88"/>
    <mergeCell ref="B47:F47"/>
    <mergeCell ref="B48:F48"/>
    <mergeCell ref="B66:C66"/>
    <mergeCell ref="B84:C84"/>
    <mergeCell ref="B87:C87"/>
    <mergeCell ref="D87:F87"/>
    <mergeCell ref="B1:F1"/>
    <mergeCell ref="B2:F2"/>
    <mergeCell ref="B38:C38"/>
    <mergeCell ref="B41:C41"/>
    <mergeCell ref="D41:F41"/>
    <mergeCell ref="B42:C42"/>
    <mergeCell ref="D42:F42"/>
  </mergeCells>
  <printOptions/>
  <pageMargins left="0.35433070866141736" right="0.15748031496062992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Windows 7 V.3</cp:lastModifiedBy>
  <cp:lastPrinted>2015-04-29T02:32:29Z</cp:lastPrinted>
  <dcterms:created xsi:type="dcterms:W3CDTF">2004-06-18T05:39:05Z</dcterms:created>
  <dcterms:modified xsi:type="dcterms:W3CDTF">2015-11-09T07:44:22Z</dcterms:modified>
  <cp:category/>
  <cp:version/>
  <cp:contentType/>
  <cp:contentStatus/>
</cp:coreProperties>
</file>